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\Desktop\"/>
    </mc:Choice>
  </mc:AlternateContent>
  <bookViews>
    <workbookView xWindow="0" yWindow="0" windowWidth="20490" windowHeight="7905"/>
  </bookViews>
  <sheets>
    <sheet name="Fator R Simples Nacional 2018" sheetId="5" r:id="rId1"/>
  </sheets>
  <calcPr calcId="152511"/>
</workbook>
</file>

<file path=xl/calcChain.xml><?xml version="1.0" encoding="utf-8"?>
<calcChain xmlns="http://schemas.openxmlformats.org/spreadsheetml/2006/main">
  <c r="D20" i="5" l="1"/>
  <c r="C20" i="5"/>
  <c r="B52" i="5"/>
  <c r="C51" i="5"/>
  <c r="D51" i="5"/>
  <c r="E51" i="5"/>
  <c r="F51" i="5"/>
  <c r="G51" i="5"/>
  <c r="H51" i="5"/>
  <c r="I51" i="5"/>
  <c r="J51" i="5"/>
  <c r="K51" i="5"/>
  <c r="L51" i="5"/>
  <c r="M51" i="5"/>
  <c r="B51" i="5"/>
  <c r="C49" i="5"/>
  <c r="D49" i="5"/>
  <c r="E49" i="5"/>
  <c r="F49" i="5"/>
  <c r="G49" i="5"/>
  <c r="H49" i="5"/>
  <c r="I49" i="5"/>
  <c r="J49" i="5"/>
  <c r="K49" i="5"/>
  <c r="L49" i="5"/>
  <c r="M49" i="5"/>
  <c r="B49" i="5"/>
  <c r="I58" i="5" l="1"/>
  <c r="B8" i="5" s="1"/>
  <c r="G58" i="5"/>
  <c r="G59" i="5" s="1"/>
  <c r="E58" i="5"/>
  <c r="B20" i="5" l="1"/>
  <c r="B7" i="5"/>
  <c r="B10" i="5"/>
  <c r="B19" i="5"/>
  <c r="B3" i="5"/>
  <c r="M18" i="5"/>
  <c r="K18" i="5"/>
  <c r="G18" i="5"/>
  <c r="N18" i="5"/>
  <c r="J18" i="5"/>
  <c r="F18" i="5"/>
  <c r="I18" i="5"/>
  <c r="E18" i="5"/>
  <c r="L18" i="5"/>
  <c r="H18" i="5"/>
  <c r="D18" i="5"/>
  <c r="C18" i="5"/>
  <c r="B17" i="5"/>
  <c r="I57" i="5"/>
  <c r="E59" i="5"/>
  <c r="C29" i="5" s="1"/>
  <c r="N44" i="5"/>
  <c r="M44" i="5"/>
  <c r="L44" i="5"/>
  <c r="K44" i="5"/>
  <c r="J44" i="5"/>
  <c r="I44" i="5"/>
  <c r="H44" i="5"/>
  <c r="G44" i="5"/>
  <c r="F44" i="5"/>
  <c r="E44" i="5"/>
  <c r="D44" i="5"/>
  <c r="C44" i="5"/>
  <c r="B50" i="5" s="1"/>
  <c r="B44" i="5"/>
  <c r="B41" i="5"/>
  <c r="B14" i="5" l="1"/>
  <c r="B15" i="5"/>
  <c r="B47" i="5"/>
  <c r="B48" i="5" s="1"/>
  <c r="C41" i="5"/>
  <c r="B36" i="5"/>
  <c r="C13" i="5"/>
  <c r="D13" i="5"/>
  <c r="H13" i="5"/>
  <c r="L13" i="5"/>
  <c r="M13" i="5"/>
  <c r="K13" i="5"/>
  <c r="E13" i="5"/>
  <c r="I13" i="5"/>
  <c r="G13" i="5"/>
  <c r="F13" i="5"/>
  <c r="J13" i="5"/>
  <c r="N13" i="5"/>
  <c r="B12" i="5"/>
  <c r="B6" i="5"/>
  <c r="B5" i="5"/>
  <c r="G60" i="5"/>
  <c r="B90" i="5"/>
  <c r="B39" i="5"/>
  <c r="C39" i="5"/>
  <c r="D41" i="5" l="1"/>
  <c r="C47" i="5"/>
  <c r="C48" i="5" s="1"/>
  <c r="E62" i="5"/>
  <c r="E60" i="5"/>
  <c r="C22" i="5"/>
  <c r="C23" i="5" s="1"/>
  <c r="B45" i="5"/>
  <c r="E41" i="5" l="1"/>
  <c r="D47" i="5"/>
  <c r="D48" i="5" s="1"/>
  <c r="D39" i="5"/>
  <c r="C30" i="5"/>
  <c r="E61" i="5"/>
  <c r="C45" i="5"/>
  <c r="C36" i="5"/>
  <c r="D22" i="5" s="1"/>
  <c r="D23" i="5" s="1"/>
  <c r="F41" i="5" l="1"/>
  <c r="E47" i="5"/>
  <c r="E48" i="5" s="1"/>
  <c r="E39" i="5"/>
  <c r="C50" i="5"/>
  <c r="D36" i="5" l="1"/>
  <c r="E22" i="5" s="1"/>
  <c r="E23" i="5" s="1"/>
  <c r="C52" i="5"/>
  <c r="G41" i="5"/>
  <c r="F47" i="5"/>
  <c r="F48" i="5" s="1"/>
  <c r="F39" i="5"/>
  <c r="D45" i="5"/>
  <c r="G47" i="5" l="1"/>
  <c r="G48" i="5" s="1"/>
  <c r="G39" i="5"/>
  <c r="H41" i="5"/>
  <c r="D50" i="5"/>
  <c r="D52" i="5" l="1"/>
  <c r="E20" i="5" s="1"/>
  <c r="E45" i="5" s="1"/>
  <c r="H47" i="5"/>
  <c r="H48" i="5" s="1"/>
  <c r="H39" i="5"/>
  <c r="I41" i="5"/>
  <c r="E36" i="5"/>
  <c r="F22" i="5" s="1"/>
  <c r="F23" i="5" s="1"/>
  <c r="I47" i="5" l="1"/>
  <c r="I48" i="5" s="1"/>
  <c r="J41" i="5"/>
  <c r="I39" i="5"/>
  <c r="E50" i="5"/>
  <c r="E52" i="5" l="1"/>
  <c r="F20" i="5" s="1"/>
  <c r="J47" i="5"/>
  <c r="J48" i="5" s="1"/>
  <c r="J39" i="5"/>
  <c r="K41" i="5"/>
  <c r="F36" i="5"/>
  <c r="G22" i="5" s="1"/>
  <c r="G23" i="5" s="1"/>
  <c r="F45" i="5"/>
  <c r="K47" i="5" l="1"/>
  <c r="K48" i="5" s="1"/>
  <c r="L41" i="5"/>
  <c r="K39" i="5"/>
  <c r="F50" i="5"/>
  <c r="F52" i="5" l="1"/>
  <c r="G20" i="5" s="1"/>
  <c r="G45" i="5" s="1"/>
  <c r="L47" i="5"/>
  <c r="L48" i="5" s="1"/>
  <c r="L39" i="5"/>
  <c r="M41" i="5"/>
  <c r="G36" i="5" l="1"/>
  <c r="H22" i="5" s="1"/>
  <c r="H23" i="5" s="1"/>
  <c r="M47" i="5"/>
  <c r="M48" i="5" s="1"/>
  <c r="M39" i="5"/>
  <c r="G50" i="5"/>
  <c r="G52" i="5" l="1"/>
  <c r="H20" i="5" s="1"/>
  <c r="H45" i="5" s="1"/>
  <c r="H36" i="5"/>
  <c r="I22" i="5" s="1"/>
  <c r="I23" i="5" s="1"/>
  <c r="H50" i="5" l="1"/>
  <c r="H52" i="5" l="1"/>
  <c r="I20" i="5" s="1"/>
  <c r="I45" i="5" s="1"/>
  <c r="I36" i="5" l="1"/>
  <c r="J22" i="5" s="1"/>
  <c r="J23" i="5" s="1"/>
  <c r="I50" i="5"/>
  <c r="I52" i="5" l="1"/>
  <c r="J20" i="5" s="1"/>
  <c r="J36" i="5" s="1"/>
  <c r="K22" i="5" s="1"/>
  <c r="K23" i="5" s="1"/>
  <c r="J45" i="5"/>
  <c r="J50" i="5" l="1"/>
  <c r="J52" i="5" l="1"/>
  <c r="K20" i="5" s="1"/>
  <c r="K36" i="5" s="1"/>
  <c r="L22" i="5" s="1"/>
  <c r="L23" i="5" s="1"/>
  <c r="K45" i="5" l="1"/>
  <c r="K50" i="5" s="1"/>
  <c r="K52" i="5" l="1"/>
  <c r="L20" i="5" s="1"/>
  <c r="L36" i="5" s="1"/>
  <c r="M22" i="5" s="1"/>
  <c r="M23" i="5" s="1"/>
  <c r="L45" i="5" l="1"/>
  <c r="L50" i="5"/>
  <c r="L52" i="5" l="1"/>
  <c r="M20" i="5" s="1"/>
  <c r="M45" i="5" s="1"/>
  <c r="M36" i="5"/>
  <c r="N22" i="5" s="1"/>
  <c r="N23" i="5" s="1"/>
  <c r="M50" i="5" l="1"/>
  <c r="M52" i="5" l="1"/>
  <c r="N20" i="5" s="1"/>
</calcChain>
</file>

<file path=xl/sharedStrings.xml><?xml version="1.0" encoding="utf-8"?>
<sst xmlns="http://schemas.openxmlformats.org/spreadsheetml/2006/main" count="34" uniqueCount="34">
  <si>
    <t>Folha retroativa 2017</t>
  </si>
  <si>
    <t>Fator R</t>
  </si>
  <si>
    <t>Anexo</t>
  </si>
  <si>
    <t>Folha 
proporcionalizada</t>
  </si>
  <si>
    <t>Faturamento proporcionalizado</t>
  </si>
  <si>
    <t>Tempo de existência da empresa para proporcionalização da folha e do faturamento</t>
  </si>
  <si>
    <t>Faturamento bruto</t>
  </si>
  <si>
    <t>Folha Bruto</t>
  </si>
  <si>
    <t>INSS</t>
  </si>
  <si>
    <t>IRRF</t>
  </si>
  <si>
    <t>Salário bruto</t>
  </si>
  <si>
    <t>Dependentes</t>
  </si>
  <si>
    <t>Custo dependentes</t>
  </si>
  <si>
    <t>Base de cálculo</t>
  </si>
  <si>
    <t>Custo total folha 2017</t>
  </si>
  <si>
    <t>Faixa IR</t>
  </si>
  <si>
    <t>Número de dependentes</t>
  </si>
  <si>
    <r>
      <rPr>
        <b/>
        <sz val="14"/>
        <color rgb="FF000000"/>
        <rFont val="Calibri"/>
        <family val="2"/>
      </rPr>
      <t>Para usar a planilha abaixo, preencha apenas os campos com fundo amarelo. Instruções:</t>
    </r>
    <r>
      <rPr>
        <b/>
        <sz val="11"/>
        <color rgb="FF000000"/>
        <rFont val="Calibri"/>
        <family val="2"/>
      </rPr>
      <t xml:space="preserve">
</t>
    </r>
    <r>
      <rPr>
        <sz val="11"/>
        <color rgb="FF000000"/>
        <rFont val="Calibri"/>
        <family val="2"/>
      </rPr>
      <t xml:space="preserve">
</t>
    </r>
    <r>
      <rPr>
        <sz val="11"/>
        <color rgb="FF000000"/>
        <rFont val="Calibri"/>
        <family val="2"/>
      </rPr>
      <t xml:space="preserve">
</t>
    </r>
    <r>
      <rPr>
        <b/>
        <sz val="11"/>
        <color rgb="FF000000"/>
        <rFont val="Calibri"/>
        <family val="2"/>
      </rPr>
      <t/>
    </r>
  </si>
  <si>
    <t>&lt;-- Este é o valor de INSS que incide sobre o pró-labore informado.</t>
  </si>
  <si>
    <t>&lt;-- Este é o valor de IRRF que incide sobre o pró-labore informado.</t>
  </si>
  <si>
    <t>&lt;-- 2) Informe neste campo o número de dependentes que este sócio possui (se houver).</t>
  </si>
  <si>
    <r>
      <rPr>
        <b/>
        <sz val="18"/>
        <color rgb="FF000000"/>
        <rFont val="Calibri"/>
        <family val="2"/>
      </rPr>
      <t>Simulador de INSS e IRRF:</t>
    </r>
    <r>
      <rPr>
        <b/>
        <sz val="12"/>
        <color rgb="FF000000"/>
        <rFont val="Calibri"/>
        <family val="2"/>
      </rPr>
      <t xml:space="preserve"> 
O simulador abaixo é útil para o sócio que deseja saber o custo mensal que terá ao retirar pró-labore:</t>
    </r>
  </si>
  <si>
    <t>Gerador do ano atual</t>
  </si>
  <si>
    <t>Calculadora de INSS e IR</t>
  </si>
  <si>
    <t>média fat 12 meses anteriores</t>
  </si>
  <si>
    <t>28% da média de faturamento dos últimos 12 meses</t>
  </si>
  <si>
    <t>28% do faturamento do mês vigente</t>
  </si>
  <si>
    <t>folha suficiente para cuidar do mês que vem</t>
  </si>
  <si>
    <t>salário mínimo atual</t>
  </si>
  <si>
    <t>&lt;-- 1) Informe neste campo o valor a ser retirado por um sócio em um mês a título de pró-labore (salário do sócio da empresa).</t>
  </si>
  <si>
    <t>Pró-labore do mês</t>
  </si>
  <si>
    <r>
      <rPr>
        <b/>
        <sz val="11"/>
        <color rgb="FF000000"/>
        <rFont val="Calibri"/>
        <family val="2"/>
      </rPr>
      <t>Ferramenta extra:</t>
    </r>
    <r>
      <rPr>
        <sz val="11"/>
        <color rgb="FF000000"/>
        <rFont val="Calibri"/>
        <family val="2"/>
      </rPr>
      <t xml:space="preserve">  Preparamos um simulador de custos com encargos de INSS e IRRF que incidem sobre o pró-labore de sócios. Instruções de uso abaixo.</t>
    </r>
  </si>
  <si>
    <t>IR 2019</t>
  </si>
  <si>
    <t>INSS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</si>
</sst>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* #,##0.00_-;\-&quot;R$&quot;* #,##0.00_-;_-&quot;R$&quot;* &quot;-&quot;??_-;_-@_-"/>
    <numFmt numFmtId="164" formatCode="_-[$R$-416]* #,##0.00_-;\-[$R$-416]* #,##0.00_-;_-[$R$-416]* &quot;-&quot;??_-;_-@"/>
    <numFmt numFmtId="165" formatCode="_-[$R$-416]* #,##0.00_-;\-[$R$-416]* #,##0.00_-;_-[$R$-416]* &quot;-&quot;??.0_-;_-@"/>
    <numFmt numFmtId="166" formatCode=";;;"/>
    <numFmt numFmtId="167" formatCode="_(&quot;R$ &quot;* #,##0.00_);_(&quot;R$ &quot;* \(#,##0.00\);_(&quot;R$ &quot;* \-??_);_(@_)"/>
    <numFmt numFmtId="168" formatCode="[$-416]mmm\-yy;@"/>
    <numFmt numFmtId="169" formatCode="_-[$R$-416]\ * #,##0.00_-;\-[$R$-416]\ * #,##0.00_-;_-[$R$-416]\ * &quot;-&quot;??_-;_-@_-"/>
  </numFmts>
  <fonts count="15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b/>
      <sz val="18"/>
      <color theme="0"/>
      <name val="Calibri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  <font>
      <sz val="11"/>
      <color rgb="FF000000"/>
      <name val="Calibri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8"/>
      <color rgb="FF00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E598"/>
        <bgColor rgb="FFFFE598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rgb="FFDADADA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rgb="FFFFE598"/>
      </patternFill>
    </fill>
    <fill>
      <patternFill patternType="solid">
        <fgColor rgb="FF7030A0"/>
        <bgColor rgb="FFC9DAF8"/>
      </patternFill>
    </fill>
    <fill>
      <patternFill patternType="solid">
        <fgColor rgb="FFE4CFE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91">
    <xf numFmtId="0" fontId="0" fillId="0" borderId="0" xfId="0" applyFont="1" applyAlignment="1"/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Font="1" applyAlignment="1" applyProtection="1"/>
    <xf numFmtId="0" fontId="3" fillId="0" borderId="0" xfId="0" applyFont="1" applyAlignment="1" applyProtection="1">
      <alignment horizontal="center" vertical="center" wrapText="1"/>
    </xf>
    <xf numFmtId="164" fontId="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10" fontId="0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17" fontId="1" fillId="5" borderId="1" xfId="0" applyNumberFormat="1" applyFont="1" applyFill="1" applyBorder="1" applyAlignment="1" applyProtection="1">
      <alignment horizontal="center" vertical="center"/>
    </xf>
    <xf numFmtId="17" fontId="1" fillId="7" borderId="1" xfId="0" applyNumberFormat="1" applyFont="1" applyFill="1" applyBorder="1" applyAlignment="1" applyProtection="1">
      <alignment horizontal="center" vertical="center"/>
    </xf>
    <xf numFmtId="164" fontId="0" fillId="0" borderId="0" xfId="0" applyNumberFormat="1" applyFont="1" applyProtection="1"/>
    <xf numFmtId="0" fontId="3" fillId="0" borderId="0" xfId="0" applyFont="1" applyProtection="1"/>
    <xf numFmtId="164" fontId="3" fillId="0" borderId="0" xfId="0" applyNumberFormat="1" applyFont="1" applyProtection="1"/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/>
    <xf numFmtId="0" fontId="0" fillId="0" borderId="0" xfId="0" applyFont="1" applyAlignment="1" applyProtection="1">
      <alignment wrapText="1"/>
    </xf>
    <xf numFmtId="9" fontId="3" fillId="0" borderId="0" xfId="0" applyNumberFormat="1" applyFont="1" applyAlignment="1" applyProtection="1"/>
    <xf numFmtId="0" fontId="3" fillId="0" borderId="0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/>
    <xf numFmtId="166" fontId="2" fillId="0" borderId="0" xfId="0" applyNumberFormat="1" applyFont="1" applyFill="1" applyBorder="1" applyAlignment="1" applyProtection="1">
      <alignment wrapText="1"/>
    </xf>
    <xf numFmtId="166" fontId="3" fillId="0" borderId="0" xfId="0" applyNumberFormat="1" applyFont="1" applyFill="1" applyBorder="1" applyAlignment="1" applyProtection="1"/>
    <xf numFmtId="0" fontId="0" fillId="6" borderId="1" xfId="0" applyFont="1" applyFill="1" applyBorder="1" applyAlignment="1" applyProtection="1"/>
    <xf numFmtId="0" fontId="0" fillId="4" borderId="1" xfId="0" applyFont="1" applyFill="1" applyBorder="1" applyAlignment="1" applyProtection="1"/>
    <xf numFmtId="0" fontId="1" fillId="6" borderId="1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0" xfId="0" applyFont="1" applyAlignment="1"/>
    <xf numFmtId="0" fontId="10" fillId="0" borderId="0" xfId="0" applyFont="1" applyAlignment="1">
      <alignment wrapText="1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165" fontId="0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/>
    <xf numFmtId="0" fontId="3" fillId="0" borderId="0" xfId="0" applyFont="1" applyAlignment="1"/>
    <xf numFmtId="0" fontId="3" fillId="0" borderId="0" xfId="0" applyFont="1" applyBorder="1" applyAlignment="1" applyProtection="1"/>
    <xf numFmtId="0" fontId="1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1" fillId="0" borderId="10" xfId="0" applyFont="1" applyBorder="1" applyAlignment="1">
      <alignment horizontal="right"/>
    </xf>
    <xf numFmtId="44" fontId="0" fillId="10" borderId="11" xfId="1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horizontal="right" wrapText="1"/>
    </xf>
    <xf numFmtId="0" fontId="0" fillId="10" borderId="13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indent="1"/>
    </xf>
    <xf numFmtId="0" fontId="1" fillId="11" borderId="12" xfId="0" applyFont="1" applyFill="1" applyBorder="1" applyAlignment="1">
      <alignment horizontal="right"/>
    </xf>
    <xf numFmtId="44" fontId="0" fillId="11" borderId="13" xfId="1" applyFont="1" applyFill="1" applyBorder="1" applyAlignment="1">
      <alignment horizontal="center" vertical="center"/>
    </xf>
    <xf numFmtId="0" fontId="1" fillId="11" borderId="14" xfId="0" applyFont="1" applyFill="1" applyBorder="1" applyAlignment="1">
      <alignment horizontal="right"/>
    </xf>
    <xf numFmtId="44" fontId="0" fillId="11" borderId="15" xfId="1" applyFont="1" applyFill="1" applyBorder="1" applyAlignment="1">
      <alignment horizontal="center" vertical="center"/>
    </xf>
    <xf numFmtId="0" fontId="4" fillId="9" borderId="8" xfId="0" applyFont="1" applyFill="1" applyBorder="1" applyAlignment="1" applyProtection="1">
      <alignment horizontal="left" vertical="top" wrapText="1"/>
    </xf>
    <xf numFmtId="0" fontId="4" fillId="9" borderId="0" xfId="0" applyFont="1" applyFill="1" applyBorder="1" applyAlignment="1" applyProtection="1">
      <alignment horizontal="left" vertical="top" wrapText="1"/>
    </xf>
    <xf numFmtId="0" fontId="4" fillId="9" borderId="9" xfId="0" applyFont="1" applyFill="1" applyBorder="1" applyAlignment="1" applyProtection="1">
      <alignment horizontal="left" vertical="top" wrapText="1"/>
    </xf>
    <xf numFmtId="0" fontId="4" fillId="9" borderId="2" xfId="0" applyFont="1" applyFill="1" applyBorder="1" applyAlignment="1" applyProtection="1">
      <alignment horizontal="left" vertical="top" wrapText="1" indent="1"/>
    </xf>
    <xf numFmtId="0" fontId="4" fillId="9" borderId="3" xfId="0" applyFont="1" applyFill="1" applyBorder="1" applyAlignment="1" applyProtection="1">
      <alignment horizontal="left" vertical="top" indent="1"/>
    </xf>
    <xf numFmtId="0" fontId="4" fillId="9" borderId="4" xfId="0" applyFont="1" applyFill="1" applyBorder="1" applyAlignment="1" applyProtection="1">
      <alignment horizontal="left" vertical="top" indent="1"/>
    </xf>
    <xf numFmtId="0" fontId="11" fillId="11" borderId="2" xfId="0" applyFont="1" applyFill="1" applyBorder="1" applyAlignment="1">
      <alignment horizontal="center" vertical="top" wrapText="1"/>
    </xf>
    <xf numFmtId="0" fontId="11" fillId="11" borderId="3" xfId="0" applyFont="1" applyFill="1" applyBorder="1" applyAlignment="1">
      <alignment horizontal="center" vertical="top"/>
    </xf>
    <xf numFmtId="0" fontId="11" fillId="11" borderId="4" xfId="0" applyFont="1" applyFill="1" applyBorder="1" applyAlignment="1">
      <alignment horizontal="center" vertical="top"/>
    </xf>
    <xf numFmtId="0" fontId="4" fillId="9" borderId="5" xfId="0" applyFont="1" applyFill="1" applyBorder="1" applyAlignment="1" applyProtection="1">
      <alignment horizontal="left" vertical="top" wrapText="1"/>
    </xf>
    <xf numFmtId="0" fontId="4" fillId="9" borderId="6" xfId="0" applyFont="1" applyFill="1" applyBorder="1" applyAlignment="1" applyProtection="1">
      <alignment horizontal="left" vertical="top" wrapText="1"/>
    </xf>
    <xf numFmtId="0" fontId="4" fillId="9" borderId="7" xfId="0" applyFont="1" applyFill="1" applyBorder="1" applyAlignment="1" applyProtection="1">
      <alignment horizontal="left" vertical="top" wrapText="1"/>
    </xf>
    <xf numFmtId="0" fontId="6" fillId="8" borderId="2" xfId="0" applyFont="1" applyFill="1" applyBorder="1" applyAlignment="1" applyProtection="1">
      <alignment horizontal="center" vertical="center"/>
    </xf>
    <xf numFmtId="0" fontId="6" fillId="8" borderId="3" xfId="0" applyFont="1" applyFill="1" applyBorder="1" applyAlignment="1" applyProtection="1">
      <alignment horizontal="center" vertical="center"/>
    </xf>
    <xf numFmtId="0" fontId="6" fillId="8" borderId="4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1" fillId="12" borderId="2" xfId="0" applyFont="1" applyFill="1" applyBorder="1" applyAlignment="1" applyProtection="1">
      <alignment horizontal="right" vertical="center" wrapText="1" indent="1"/>
    </xf>
    <xf numFmtId="0" fontId="1" fillId="12" borderId="4" xfId="0" applyFont="1" applyFill="1" applyBorder="1" applyAlignment="1" applyProtection="1">
      <alignment horizontal="right" vertical="center" wrapText="1" indent="1"/>
    </xf>
    <xf numFmtId="0" fontId="4" fillId="11" borderId="2" xfId="0" applyFont="1" applyFill="1" applyBorder="1" applyAlignment="1" applyProtection="1">
      <alignment horizontal="left" vertical="center" wrapText="1" indent="1"/>
    </xf>
    <xf numFmtId="0" fontId="4" fillId="11" borderId="3" xfId="0" applyFont="1" applyFill="1" applyBorder="1" applyAlignment="1" applyProtection="1">
      <alignment horizontal="left" vertical="center" indent="1"/>
    </xf>
    <xf numFmtId="0" fontId="4" fillId="11" borderId="4" xfId="0" applyFont="1" applyFill="1" applyBorder="1" applyAlignment="1" applyProtection="1">
      <alignment horizontal="left" vertical="center" indent="1"/>
    </xf>
    <xf numFmtId="44" fontId="0" fillId="10" borderId="16" xfId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top"/>
    </xf>
    <xf numFmtId="0" fontId="5" fillId="0" borderId="0" xfId="0" applyFont="1" applyAlignment="1" applyProtection="1"/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wrapText="1"/>
    </xf>
    <xf numFmtId="0" fontId="5" fillId="0" borderId="0" xfId="0" applyFont="1" applyProtection="1"/>
    <xf numFmtId="168" fontId="5" fillId="0" borderId="0" xfId="0" applyNumberFormat="1" applyFont="1" applyProtection="1"/>
    <xf numFmtId="169" fontId="5" fillId="0" borderId="0" xfId="0" applyNumberFormat="1" applyFont="1" applyProtection="1"/>
    <xf numFmtId="0" fontId="5" fillId="0" borderId="0" xfId="0" applyFont="1" applyBorder="1" applyAlignment="1" applyProtection="1">
      <alignment wrapText="1"/>
    </xf>
    <xf numFmtId="44" fontId="5" fillId="0" borderId="0" xfId="1" applyFont="1" applyBorder="1" applyAlignment="1" applyProtection="1"/>
    <xf numFmtId="0" fontId="5" fillId="0" borderId="0" xfId="0" applyFont="1" applyBorder="1" applyAlignment="1" applyProtection="1"/>
    <xf numFmtId="169" fontId="5" fillId="0" borderId="0" xfId="0" applyNumberFormat="1" applyFont="1" applyBorder="1" applyAlignment="1" applyProtection="1"/>
    <xf numFmtId="44" fontId="5" fillId="0" borderId="0" xfId="1" applyFont="1" applyAlignment="1" applyProtection="1"/>
    <xf numFmtId="44" fontId="5" fillId="0" borderId="0" xfId="0" applyNumberFormat="1" applyFont="1" applyAlignment="1" applyProtection="1"/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</xf>
    <xf numFmtId="0" fontId="13" fillId="0" borderId="0" xfId="0" applyFont="1" applyAlignment="1"/>
    <xf numFmtId="167" fontId="14" fillId="0" borderId="0" xfId="0" applyNumberFormat="1" applyFont="1" applyAlignment="1"/>
    <xf numFmtId="0" fontId="14" fillId="0" borderId="0" xfId="0" applyFont="1" applyAlignment="1"/>
    <xf numFmtId="10" fontId="14" fillId="0" borderId="0" xfId="0" applyNumberFormat="1" applyFont="1" applyAlignment="1"/>
    <xf numFmtId="0" fontId="14" fillId="0" borderId="0" xfId="0" applyFont="1" applyAlignment="1">
      <alignment wrapText="1"/>
    </xf>
  </cellXfs>
  <cellStyles count="2">
    <cellStyle name="Moeda" xfId="1" builtinId="4"/>
    <cellStyle name="Normal" xfId="0" builtinId="0"/>
  </cellStyles>
  <dxfs count="1">
    <dxf>
      <fill>
        <gradientFill degree="45">
          <stop position="0">
            <color theme="2"/>
          </stop>
          <stop position="1">
            <color theme="2" tint="-0.49803155613879818"/>
          </stop>
        </gradientFill>
      </fill>
    </dxf>
  </dxfs>
  <tableStyles count="0" defaultTableStyle="TableStyleMedium2" defaultPivotStyle="PivotStyleLight16"/>
  <colors>
    <mruColors>
      <color rgb="FFE4CF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723900</xdr:colOff>
      <xdr:row>1</xdr:row>
      <xdr:rowOff>0</xdr:rowOff>
    </xdr:from>
    <xdr:to>
      <xdr:col>8</xdr:col>
      <xdr:colOff>190549</xdr:colOff>
      <xdr:row>1</xdr:row>
      <xdr:rowOff>657225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3475" y="190500"/>
          <a:ext cx="2219374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1006"/>
  <sheetViews>
    <sheetView showGridLines="0" tabSelected="1" topLeftCell="A16" zoomScaleNormal="100" workbookViewId="0">
      <selection activeCell="N20" sqref="N20"/>
    </sheetView>
  </sheetViews>
  <sheetFormatPr defaultColWidth="14.42578125" defaultRowHeight="15" customHeight="1" x14ac:dyDescent="0.25"/>
  <cols>
    <col min="1" max="1" width="7.85546875" style="3" customWidth="1"/>
    <col min="2" max="2" width="21.7109375" style="3" customWidth="1"/>
    <col min="3" max="3" width="13.85546875" style="3" bestFit="1" customWidth="1"/>
    <col min="4" max="4" width="13.42578125" style="3" customWidth="1"/>
    <col min="5" max="5" width="13.85546875" style="3" bestFit="1" customWidth="1"/>
    <col min="6" max="6" width="13.5703125" style="3" customWidth="1"/>
    <col min="7" max="14" width="13.85546875" style="3" bestFit="1" customWidth="1"/>
    <col min="15" max="15" width="16.85546875" style="3" customWidth="1"/>
    <col min="16" max="16" width="19.28515625" style="3" customWidth="1"/>
    <col min="17" max="17" width="13" style="3" customWidth="1"/>
    <col min="18" max="18" width="11.85546875" style="3" customWidth="1"/>
    <col min="19" max="22" width="8.7109375" style="3" customWidth="1"/>
    <col min="23" max="23" width="11" style="3" bestFit="1" customWidth="1"/>
    <col min="24" max="25" width="8.7109375" style="3" customWidth="1"/>
    <col min="26" max="16384" width="14.42578125" style="3"/>
  </cols>
  <sheetData>
    <row r="2" spans="2:45" ht="61.5" customHeight="1" thickBot="1" x14ac:dyDescent="0.3">
      <c r="O2" s="12"/>
    </row>
    <row r="3" spans="2:45" ht="33" customHeight="1" thickBot="1" x14ac:dyDescent="0.3">
      <c r="B3" s="60" t="str">
        <f ca="1">CONCATENATE("FATOR R - ANEXO V - SIMPLES NACIONAL ",I58)</f>
        <v>FATOR R - ANEXO V - SIMPLES NACIONAL 2019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2"/>
      <c r="O3" s="12"/>
    </row>
    <row r="4" spans="2:45" ht="21" customHeight="1" x14ac:dyDescent="0.25">
      <c r="B4" s="57" t="s">
        <v>17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  <c r="O4" s="13"/>
      <c r="P4" s="14"/>
      <c r="Q4" s="13"/>
      <c r="R4" s="13"/>
    </row>
    <row r="5" spans="2:45" ht="18.75" customHeight="1" x14ac:dyDescent="0.25">
      <c r="B5" s="48" t="str">
        <f ca="1">CONCATENATE("1) Preencha o faturamento mensal da sua empresa em ",I57," na primeira tabela abaixo")</f>
        <v>1) Preencha o faturamento mensal da sua empresa em 2018 na primeira tabela abaixo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50"/>
      <c r="O5" s="13"/>
      <c r="P5" s="14"/>
      <c r="Q5" s="13"/>
      <c r="R5" s="13"/>
    </row>
    <row r="6" spans="2:45" ht="30.75" customHeight="1" x14ac:dyDescent="0.25">
      <c r="B6" s="48" t="str">
        <f ca="1">CONCATENATE("2) Preencha em seguida o custo com folha de pagamento que sua empresa teve em cada mês de  ",I57,"  (Isto inclui custos com pró-labore de sócios, salários de funcionários, e encargos da empresa sobre salários, assim como valores de 13º e férias)")</f>
        <v>2) Preencha em seguida o custo com folha de pagamento que sua empresa teve em cada mês de  2018  (Isto inclui custos com pró-labore de sócios, salários de funcionários, e encargos da empresa sobre salários, assim como valores de 13º e férias)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50"/>
      <c r="O6" s="13"/>
      <c r="P6" s="14"/>
      <c r="Q6" s="13"/>
      <c r="R6" s="13"/>
    </row>
    <row r="7" spans="2:45" ht="20.25" customHeight="1" thickBot="1" x14ac:dyDescent="0.3">
      <c r="B7" s="48" t="str">
        <f ca="1">CONCATENATE("3) Preencha, na tabela de  ",I58," , o faturamento ocorrido mês a mês.")</f>
        <v>3) Preencha, na tabela de  2019 , o faturamento ocorrido mês a mês.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50"/>
      <c r="O7" s="13"/>
      <c r="P7" s="14"/>
      <c r="Q7" s="13"/>
      <c r="R7" s="13"/>
    </row>
    <row r="8" spans="2:45" ht="51" customHeight="1" thickBot="1" x14ac:dyDescent="0.3">
      <c r="B8" s="51" t="str">
        <f ca="1">CONCATENATE("Mediante as informações acima, a planilha recomendará um valor de folha de pagamento em cada mês de ",I58," para que sua empresa, cuja atividade principal é tributada pelo Anexo V possa manter-se sendo tributada pelo anexo III."," Atenção: eventuais mudanças em valores de pró-labore ou salários devem ser informadas antes do final do mês em que ocorrerá a alteração. Retificações retroativas estão sujeitas a multas elevadas a partir de 2019 !")</f>
        <v>Mediante as informações acima, a planilha recomendará um valor de folha de pagamento em cada mês de 2019 para que sua empresa, cuja atividade principal é tributada pelo Anexo V possa manter-se sendo tributada pelo anexo III. Atenção: eventuais mudanças em valores de pró-labore ou salários devem ser informadas antes do final do mês em que ocorrerá a alteração. Retificações retroativas estão sujeitas a multas elevadas a partir de 2019 !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3"/>
      <c r="O8" s="13"/>
      <c r="P8" s="14"/>
      <c r="Q8" s="13"/>
      <c r="R8" s="13"/>
    </row>
    <row r="9" spans="2:45" ht="3.75" customHeight="1" thickBot="1" x14ac:dyDescent="0.3">
      <c r="O9" s="13"/>
      <c r="P9" s="14"/>
      <c r="Q9" s="13"/>
      <c r="R9" s="14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</row>
    <row r="10" spans="2:45" ht="34.5" customHeight="1" thickBot="1" x14ac:dyDescent="0.3">
      <c r="B10" s="65" t="str">
        <f ca="1">CONCATENATE("Informe o valor do salário mínimo para ",I58,":")</f>
        <v>Informe o valor do salário mínimo para 2019:</v>
      </c>
      <c r="C10" s="66"/>
      <c r="D10" s="70">
        <v>998</v>
      </c>
      <c r="O10" s="13"/>
      <c r="P10" s="14"/>
      <c r="Q10" s="13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</row>
    <row r="11" spans="2:45" ht="3" customHeight="1" x14ac:dyDescent="0.25">
      <c r="B11" s="31"/>
      <c r="C11" s="32">
        <v>1</v>
      </c>
      <c r="D11" s="32">
        <v>2</v>
      </c>
      <c r="E11" s="32">
        <v>3</v>
      </c>
      <c r="F11" s="32">
        <v>4</v>
      </c>
      <c r="G11" s="32">
        <v>5</v>
      </c>
      <c r="H11" s="32">
        <v>6</v>
      </c>
      <c r="I11" s="32">
        <v>7</v>
      </c>
      <c r="J11" s="32">
        <v>8</v>
      </c>
      <c r="K11" s="32">
        <v>9</v>
      </c>
      <c r="L11" s="32">
        <v>10</v>
      </c>
      <c r="M11" s="32">
        <v>11</v>
      </c>
      <c r="N11" s="32">
        <v>12</v>
      </c>
      <c r="O11" s="13"/>
      <c r="P11" s="13"/>
      <c r="Q11" s="14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</row>
    <row r="12" spans="2:45" ht="30.75" customHeight="1" x14ac:dyDescent="0.25">
      <c r="B12" s="63" t="str">
        <f ca="1">CONCATENATE("Faturamento e custo com folha de pagamento em ",I57)</f>
        <v>Faturamento e custo com folha de pagamento em 2018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13"/>
      <c r="P12" s="14"/>
      <c r="Q12" s="14"/>
      <c r="U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</row>
    <row r="13" spans="2:45" x14ac:dyDescent="0.25">
      <c r="B13" s="23"/>
      <c r="C13" s="11">
        <f ca="1">DATE($I$57,C11,1)</f>
        <v>43101</v>
      </c>
      <c r="D13" s="11">
        <f ca="1">DATE($I$57,D11,1)</f>
        <v>43132</v>
      </c>
      <c r="E13" s="11">
        <f ca="1">DATE($I$57,E11,1)</f>
        <v>43160</v>
      </c>
      <c r="F13" s="11">
        <f ca="1">DATE($I$57,F11,1)</f>
        <v>43191</v>
      </c>
      <c r="G13" s="11">
        <f ca="1">DATE($I$57,G11,1)</f>
        <v>43221</v>
      </c>
      <c r="H13" s="11">
        <f ca="1">DATE($I$57,H11,1)</f>
        <v>43252</v>
      </c>
      <c r="I13" s="11">
        <f ca="1">DATE($I$57,I11,1)</f>
        <v>43282</v>
      </c>
      <c r="J13" s="11">
        <f ca="1">DATE($I$57,J11,1)</f>
        <v>43313</v>
      </c>
      <c r="K13" s="11">
        <f ca="1">DATE($I$57,K11,1)</f>
        <v>43344</v>
      </c>
      <c r="L13" s="11">
        <f ca="1">DATE($I$57,L11,1)</f>
        <v>43374</v>
      </c>
      <c r="M13" s="11">
        <f ca="1">DATE($I$57,M11,1)</f>
        <v>43405</v>
      </c>
      <c r="N13" s="11">
        <f ca="1">DATE($I$57,N11,1)</f>
        <v>43435</v>
      </c>
      <c r="O13" s="13"/>
      <c r="P13" s="14"/>
      <c r="U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</row>
    <row r="14" spans="2:45" ht="21" customHeight="1" x14ac:dyDescent="0.25">
      <c r="B14" s="25" t="str">
        <f ca="1">CONCATENATE("Faturamento em ",I57)</f>
        <v>Faturamento em 2018</v>
      </c>
      <c r="C14" s="5">
        <v>4000</v>
      </c>
      <c r="D14" s="5">
        <v>4100</v>
      </c>
      <c r="E14" s="5">
        <v>4200</v>
      </c>
      <c r="F14" s="5">
        <v>4300</v>
      </c>
      <c r="G14" s="5">
        <v>4400</v>
      </c>
      <c r="H14" s="5">
        <v>4500</v>
      </c>
      <c r="I14" s="5">
        <v>4600</v>
      </c>
      <c r="J14" s="5">
        <v>4700</v>
      </c>
      <c r="K14" s="5">
        <v>4800</v>
      </c>
      <c r="L14" s="5">
        <v>4900</v>
      </c>
      <c r="M14" s="5">
        <v>5000</v>
      </c>
      <c r="N14" s="5">
        <v>5100</v>
      </c>
      <c r="O14" s="13"/>
      <c r="P14" s="14"/>
      <c r="U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</row>
    <row r="15" spans="2:45" ht="34.5" customHeight="1" x14ac:dyDescent="0.25">
      <c r="B15" s="25" t="str">
        <f ca="1">CONCATENATE("Custo com folha de pagamento em ",I57)</f>
        <v>Custo com folha de pagamento em 2018</v>
      </c>
      <c r="C15" s="5">
        <v>998</v>
      </c>
      <c r="D15" s="5">
        <v>998</v>
      </c>
      <c r="E15" s="5">
        <v>998</v>
      </c>
      <c r="F15" s="5">
        <v>998</v>
      </c>
      <c r="G15" s="5">
        <v>998</v>
      </c>
      <c r="H15" s="5">
        <v>998</v>
      </c>
      <c r="I15" s="5">
        <v>998</v>
      </c>
      <c r="J15" s="5">
        <v>998</v>
      </c>
      <c r="K15" s="5">
        <v>998</v>
      </c>
      <c r="L15" s="5">
        <v>998</v>
      </c>
      <c r="M15" s="5">
        <v>998</v>
      </c>
      <c r="N15" s="5">
        <v>998</v>
      </c>
      <c r="O15" s="15"/>
      <c r="Q15" s="4"/>
      <c r="U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</row>
    <row r="16" spans="2:45" x14ac:dyDescent="0.25">
      <c r="O16" s="15"/>
      <c r="Q16" s="4"/>
      <c r="U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</row>
    <row r="17" spans="1:45" ht="32.25" customHeight="1" x14ac:dyDescent="0.25">
      <c r="B17" s="64" t="str">
        <f ca="1">CONCATENATE("Faturamento e custo com folha de pagamento em ",I58)</f>
        <v>Faturamento e custo com folha de pagamento em 2019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15"/>
      <c r="P17" s="14"/>
      <c r="Q17" s="4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</row>
    <row r="18" spans="1:45" ht="16.5" customHeight="1" x14ac:dyDescent="0.25">
      <c r="B18" s="24"/>
      <c r="C18" s="10">
        <f ca="1">DATE($I$58,C11,1)</f>
        <v>43466</v>
      </c>
      <c r="D18" s="10">
        <f ca="1">DATE($I$58,D11,1)</f>
        <v>43497</v>
      </c>
      <c r="E18" s="10">
        <f ca="1">DATE($I$58,E11,1)</f>
        <v>43525</v>
      </c>
      <c r="F18" s="10">
        <f ca="1">DATE($I$58,F11,1)</f>
        <v>43556</v>
      </c>
      <c r="G18" s="10">
        <f ca="1">DATE($I$58,G11,1)</f>
        <v>43586</v>
      </c>
      <c r="H18" s="10">
        <f ca="1">DATE($I$58,H11,1)</f>
        <v>43617</v>
      </c>
      <c r="I18" s="10">
        <f ca="1">DATE($I$58,I11,1)</f>
        <v>43647</v>
      </c>
      <c r="J18" s="10">
        <f ca="1">DATE($I$58,J11,1)</f>
        <v>43678</v>
      </c>
      <c r="K18" s="10">
        <f ca="1">DATE($I$58,K11,1)</f>
        <v>43709</v>
      </c>
      <c r="L18" s="10">
        <f ca="1">DATE($I$58,L11,1)</f>
        <v>43739</v>
      </c>
      <c r="M18" s="10">
        <f ca="1">DATE($I$58,M11,1)</f>
        <v>43770</v>
      </c>
      <c r="N18" s="10">
        <f ca="1">DATE($I$58,N11,1)</f>
        <v>43800</v>
      </c>
      <c r="O18" s="15"/>
      <c r="P18" s="14"/>
      <c r="Q18" s="4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</row>
    <row r="19" spans="1:45" ht="39" customHeight="1" x14ac:dyDescent="0.25">
      <c r="B19" s="26" t="str">
        <f ca="1">CONCATENATE("Faturamento em ",I58)</f>
        <v>Faturamento em 2019</v>
      </c>
      <c r="C19" s="5">
        <v>5200</v>
      </c>
      <c r="D19" s="5">
        <v>5300</v>
      </c>
      <c r="E19" s="5">
        <v>5400</v>
      </c>
      <c r="F19" s="5">
        <v>5500</v>
      </c>
      <c r="G19" s="5">
        <v>5600</v>
      </c>
      <c r="H19" s="5">
        <v>5700</v>
      </c>
      <c r="I19" s="5">
        <v>5800</v>
      </c>
      <c r="J19" s="5">
        <v>5900</v>
      </c>
      <c r="K19" s="5">
        <v>6000</v>
      </c>
      <c r="L19" s="5">
        <v>6100</v>
      </c>
      <c r="M19" s="5">
        <v>6200</v>
      </c>
      <c r="N19" s="5">
        <v>6300</v>
      </c>
      <c r="O19" s="15"/>
      <c r="Q19" s="4"/>
      <c r="R19" s="16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</row>
    <row r="20" spans="1:45" ht="36" customHeight="1" x14ac:dyDescent="0.25">
      <c r="A20" s="17"/>
      <c r="B20" s="26" t="str">
        <f ca="1">CONCATENATE("Custo com folha de pagamento em ",I58)</f>
        <v>Custo com folha de pagamento em 2019</v>
      </c>
      <c r="C20" s="33">
        <f>B52</f>
        <v>4646.0000000000018</v>
      </c>
      <c r="D20" s="33">
        <f t="shared" ref="D20:N20" si="0">C52</f>
        <v>1484.0000000000002</v>
      </c>
      <c r="E20" s="33">
        <f t="shared" si="0"/>
        <v>1512.0000000000002</v>
      </c>
      <c r="F20" s="33">
        <f t="shared" si="0"/>
        <v>1540.0000000000002</v>
      </c>
      <c r="G20" s="33">
        <f t="shared" si="0"/>
        <v>1568.0000000000002</v>
      </c>
      <c r="H20" s="33">
        <f t="shared" si="0"/>
        <v>1596.0000000000002</v>
      </c>
      <c r="I20" s="33">
        <f t="shared" si="0"/>
        <v>1624.0000000000002</v>
      </c>
      <c r="J20" s="33">
        <f t="shared" si="0"/>
        <v>1652.0000000000002</v>
      </c>
      <c r="K20" s="33">
        <f t="shared" si="0"/>
        <v>1680.0000000000002</v>
      </c>
      <c r="L20" s="33">
        <f t="shared" si="0"/>
        <v>1708.0000000000002</v>
      </c>
      <c r="M20" s="33">
        <f t="shared" si="0"/>
        <v>1736.0000000000002</v>
      </c>
      <c r="N20" s="33">
        <f t="shared" si="0"/>
        <v>1764.0000000000002</v>
      </c>
      <c r="O20" s="15"/>
      <c r="P20" s="14"/>
      <c r="Q20" s="4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</row>
    <row r="21" spans="1:45" ht="15" customHeight="1" x14ac:dyDescent="0.25"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</row>
    <row r="22" spans="1:45" x14ac:dyDescent="0.25">
      <c r="B22" s="6" t="s">
        <v>1</v>
      </c>
      <c r="C22" s="8">
        <f>B36/B39</f>
        <v>0.21934065934065933</v>
      </c>
      <c r="D22" s="8">
        <f>C36/C39</f>
        <v>0.28000000000000008</v>
      </c>
      <c r="E22" s="8">
        <f>D36/D39</f>
        <v>0.28263157894736851</v>
      </c>
      <c r="F22" s="8">
        <f>E36/E39</f>
        <v>0.28563573883161514</v>
      </c>
      <c r="G22" s="8">
        <f>F36/F39</f>
        <v>0.28898989898989896</v>
      </c>
      <c r="H22" s="8">
        <f>G36/G39</f>
        <v>0.29267326732673266</v>
      </c>
      <c r="I22" s="8">
        <f>H36/H39</f>
        <v>0.29666666666666669</v>
      </c>
      <c r="J22" s="8">
        <f>I36/I39</f>
        <v>0.30095238095238097</v>
      </c>
      <c r="K22" s="8">
        <f>J36/J39</f>
        <v>0.30551401869158878</v>
      </c>
      <c r="L22" s="8">
        <f>K36/K39</f>
        <v>0.3103363914373089</v>
      </c>
      <c r="M22" s="8">
        <f>L36/L39</f>
        <v>0.31540540540540546</v>
      </c>
      <c r="N22" s="8">
        <f>M36/M39</f>
        <v>0.32070796460176998</v>
      </c>
      <c r="O22" s="15"/>
      <c r="Q22" s="4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</row>
    <row r="23" spans="1:45" x14ac:dyDescent="0.25">
      <c r="B23" s="6" t="s">
        <v>2</v>
      </c>
      <c r="C23" s="9" t="str">
        <f t="shared" ref="C23:N23" si="1">IF(C22&lt;28%, "Anexo V", "Anexo III")</f>
        <v>Anexo V</v>
      </c>
      <c r="D23" s="9" t="str">
        <f t="shared" si="1"/>
        <v>Anexo III</v>
      </c>
      <c r="E23" s="9" t="str">
        <f t="shared" si="1"/>
        <v>Anexo III</v>
      </c>
      <c r="F23" s="9" t="str">
        <f t="shared" si="1"/>
        <v>Anexo III</v>
      </c>
      <c r="G23" s="9" t="str">
        <f t="shared" si="1"/>
        <v>Anexo III</v>
      </c>
      <c r="H23" s="9" t="str">
        <f t="shared" si="1"/>
        <v>Anexo III</v>
      </c>
      <c r="I23" s="9" t="str">
        <f t="shared" si="1"/>
        <v>Anexo III</v>
      </c>
      <c r="J23" s="9" t="str">
        <f t="shared" si="1"/>
        <v>Anexo III</v>
      </c>
      <c r="K23" s="9" t="str">
        <f t="shared" si="1"/>
        <v>Anexo III</v>
      </c>
      <c r="L23" s="7" t="str">
        <f t="shared" si="1"/>
        <v>Anexo III</v>
      </c>
      <c r="M23" s="9" t="str">
        <f t="shared" si="1"/>
        <v>Anexo III</v>
      </c>
      <c r="N23" s="9" t="str">
        <f t="shared" si="1"/>
        <v>Anexo III</v>
      </c>
      <c r="O23" s="15"/>
      <c r="Q23" s="4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</row>
    <row r="24" spans="1:45" ht="15.75" thickBot="1" x14ac:dyDescent="0.3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2"/>
      <c r="M24" s="38"/>
      <c r="N24" s="38"/>
      <c r="O24" s="15"/>
      <c r="Q24" s="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</row>
    <row r="25" spans="1:45" ht="24.75" customHeight="1" thickBot="1" x14ac:dyDescent="0.3">
      <c r="B25" s="67" t="s">
        <v>31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9"/>
      <c r="O25" s="15"/>
      <c r="Q25" s="4"/>
      <c r="V25" s="27"/>
      <c r="W25" s="28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</row>
    <row r="26" spans="1:45" ht="40.5" customHeight="1" thickBot="1" x14ac:dyDescent="0.3">
      <c r="B26" s="54" t="s">
        <v>21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6"/>
      <c r="O26" s="13"/>
      <c r="Q26" s="4"/>
      <c r="V26" s="27"/>
      <c r="W26" s="28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</row>
    <row r="27" spans="1:45" ht="15" customHeight="1" x14ac:dyDescent="0.25">
      <c r="B27" s="39" t="s">
        <v>30</v>
      </c>
      <c r="C27" s="40">
        <v>5200</v>
      </c>
      <c r="D27" s="43" t="s">
        <v>29</v>
      </c>
      <c r="E27" s="43"/>
      <c r="F27" s="43"/>
      <c r="G27" s="43"/>
      <c r="H27" s="43"/>
      <c r="I27" s="43"/>
      <c r="J27" s="43"/>
      <c r="K27" s="43"/>
      <c r="L27" s="43"/>
      <c r="M27" s="43"/>
      <c r="O27" s="13"/>
      <c r="Q27" s="4"/>
      <c r="R27" s="16"/>
      <c r="V27" s="27"/>
      <c r="W27" s="28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</row>
    <row r="28" spans="1:45" ht="29.25" customHeight="1" x14ac:dyDescent="0.25">
      <c r="B28" s="41" t="s">
        <v>16</v>
      </c>
      <c r="C28" s="42">
        <v>0</v>
      </c>
      <c r="D28" s="43" t="s">
        <v>20</v>
      </c>
      <c r="E28" s="43"/>
      <c r="F28" s="43"/>
      <c r="G28" s="43"/>
      <c r="H28" s="43"/>
      <c r="I28" s="43"/>
      <c r="J28" s="43"/>
      <c r="K28" s="43"/>
      <c r="L28" s="43"/>
      <c r="M28" s="43"/>
      <c r="O28" s="13"/>
      <c r="P28" s="18"/>
      <c r="Q28" s="4"/>
      <c r="R28" s="16"/>
      <c r="V28" s="27"/>
      <c r="W28" s="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</row>
    <row r="29" spans="1:45" x14ac:dyDescent="0.25">
      <c r="B29" s="44" t="s">
        <v>8</v>
      </c>
      <c r="C29" s="45">
        <f>E59</f>
        <v>572</v>
      </c>
      <c r="D29" s="43" t="s">
        <v>18</v>
      </c>
      <c r="E29" s="43"/>
      <c r="F29" s="43"/>
      <c r="G29" s="43"/>
      <c r="H29" s="43"/>
      <c r="I29" s="43"/>
      <c r="J29" s="43"/>
      <c r="K29" s="43"/>
      <c r="L29" s="43"/>
      <c r="M29" s="43"/>
      <c r="O29" s="15"/>
      <c r="Q29" s="4"/>
      <c r="R29" s="16"/>
      <c r="V29" s="27"/>
      <c r="W29" s="28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</row>
    <row r="30" spans="1:45" ht="15.75" thickBot="1" x14ac:dyDescent="0.3">
      <c r="B30" s="46" t="s">
        <v>9</v>
      </c>
      <c r="C30" s="47">
        <f>E60</f>
        <v>405.16999999999996</v>
      </c>
      <c r="D30" s="43" t="s">
        <v>19</v>
      </c>
      <c r="E30" s="43"/>
      <c r="F30" s="43"/>
      <c r="G30" s="43"/>
      <c r="H30" s="43"/>
      <c r="I30" s="43"/>
      <c r="J30" s="43"/>
      <c r="K30" s="43"/>
      <c r="L30" s="43"/>
      <c r="M30" s="43"/>
      <c r="O30" s="15"/>
      <c r="Q30" s="4"/>
      <c r="V30" s="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</row>
    <row r="31" spans="1:45" x14ac:dyDescent="0.25">
      <c r="A31" s="16"/>
      <c r="B31" s="16"/>
      <c r="C31" s="16"/>
      <c r="D31" s="16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15"/>
      <c r="P31" s="16"/>
      <c r="Q31" s="4"/>
      <c r="V31" s="30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</row>
    <row r="32" spans="1:45" x14ac:dyDescent="0.25">
      <c r="A32" s="16"/>
      <c r="B32" s="35"/>
      <c r="C32" s="16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15"/>
      <c r="P32" s="16"/>
      <c r="Q32" s="4"/>
      <c r="R32" s="16"/>
      <c r="S32" s="16"/>
      <c r="V32" s="30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</row>
    <row r="33" spans="1:45" s="72" customFormat="1" x14ac:dyDescent="0.25">
      <c r="B33" s="34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4"/>
      <c r="Q33" s="31"/>
      <c r="V33" s="90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</row>
    <row r="34" spans="1:45" s="72" customFormat="1" x14ac:dyDescent="0.2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4"/>
      <c r="Q34" s="31"/>
      <c r="V34" s="90"/>
      <c r="W34" s="88"/>
      <c r="X34" s="88"/>
      <c r="Y34" s="88"/>
      <c r="Z34" s="88"/>
      <c r="AA34" s="88"/>
      <c r="AB34" s="88"/>
      <c r="AC34" s="88"/>
      <c r="AD34" s="88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</row>
    <row r="35" spans="1:45" s="72" customFormat="1" x14ac:dyDescent="0.25">
      <c r="A35" s="75" t="s">
        <v>3</v>
      </c>
      <c r="B35" s="76">
        <v>43101</v>
      </c>
      <c r="C35" s="76">
        <v>43132</v>
      </c>
      <c r="D35" s="76">
        <v>43160</v>
      </c>
      <c r="E35" s="76">
        <v>43191</v>
      </c>
      <c r="F35" s="76">
        <v>43221</v>
      </c>
      <c r="G35" s="76">
        <v>43252</v>
      </c>
      <c r="H35" s="76">
        <v>43282</v>
      </c>
      <c r="I35" s="76">
        <v>43313</v>
      </c>
      <c r="J35" s="76">
        <v>43344</v>
      </c>
      <c r="K35" s="76">
        <v>43374</v>
      </c>
      <c r="L35" s="76">
        <v>43405</v>
      </c>
      <c r="M35" s="76">
        <v>43435</v>
      </c>
      <c r="N35" s="75"/>
      <c r="O35" s="74"/>
      <c r="Q35" s="31"/>
      <c r="V35" s="90"/>
      <c r="W35" s="88"/>
      <c r="X35" s="88"/>
      <c r="Y35" s="88"/>
      <c r="Z35" s="88"/>
      <c r="AA35" s="88"/>
      <c r="AB35" s="88"/>
      <c r="AC35" s="88"/>
      <c r="AD35" s="88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</row>
    <row r="36" spans="1:45" s="72" customFormat="1" x14ac:dyDescent="0.25">
      <c r="A36" s="75"/>
      <c r="B36" s="77">
        <f>SUM($C$15:$N$15)/B$41*12</f>
        <v>11976</v>
      </c>
      <c r="C36" s="75">
        <f>(SUM($D$15:$N$15)+$C$20)/C$41*12</f>
        <v>15624.000000000004</v>
      </c>
      <c r="D36" s="75">
        <f>(SUM($E$15:$N$15)+SUM($C$20:$D$20))/$D$41*12</f>
        <v>16110.000000000004</v>
      </c>
      <c r="E36" s="75">
        <f>(SUM($F$15:$N$15)+SUM($C$20:$E$20))/$E$41*12</f>
        <v>16624</v>
      </c>
      <c r="F36" s="75">
        <f>(SUM($G$15:$N$15)+SUM($C$20:$F$20))/$F$41*12</f>
        <v>17166</v>
      </c>
      <c r="G36" s="75">
        <f>(SUM($H$15:$N$15)+SUM($C$20:$G$20))/$G$41*12</f>
        <v>17736</v>
      </c>
      <c r="H36" s="75">
        <f>(SUM($I$15:$N$15)+SUM($C$20:$H$20))/$H$41*12</f>
        <v>18334</v>
      </c>
      <c r="I36" s="75">
        <f>(SUM($J$15:$N$15)+SUM($C$20:$I$20))/$I$41*12</f>
        <v>18960</v>
      </c>
      <c r="J36" s="75">
        <f>(SUM($K$15:$N$15)+SUM($C$20:$J$20))/$J$41*12</f>
        <v>19614</v>
      </c>
      <c r="K36" s="75">
        <f>(SUM($L$15:$N$15)+SUM($C$20:$K$20))/$K$41*12</f>
        <v>20296.000000000004</v>
      </c>
      <c r="L36" s="75">
        <f>(SUM($M$15:$N$15)+SUM($C$20:$L$20))/$L$41*12</f>
        <v>21006.000000000004</v>
      </c>
      <c r="M36" s="75">
        <f>(SUM($N$15)+SUM($C$20:$M$20))/$M$41*12</f>
        <v>21744.000000000004</v>
      </c>
      <c r="N36" s="75"/>
      <c r="O36" s="74"/>
      <c r="Q36" s="31"/>
      <c r="V36" s="90"/>
      <c r="W36" s="88"/>
      <c r="X36" s="88"/>
      <c r="Y36" s="88"/>
      <c r="Z36" s="88"/>
      <c r="AA36" s="88"/>
      <c r="AB36" s="88"/>
      <c r="AC36" s="88"/>
      <c r="AD36" s="88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</row>
    <row r="37" spans="1:45" s="72" customFormat="1" x14ac:dyDescent="0.25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4"/>
      <c r="Q37" s="31"/>
      <c r="V37" s="90"/>
      <c r="W37" s="88"/>
      <c r="X37" s="88"/>
      <c r="Y37" s="88"/>
      <c r="Z37" s="88"/>
      <c r="AA37" s="88"/>
      <c r="AB37" s="88"/>
      <c r="AC37" s="88"/>
      <c r="AD37" s="88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</row>
    <row r="38" spans="1:45" s="72" customFormat="1" x14ac:dyDescent="0.25">
      <c r="A38" s="75" t="s">
        <v>4</v>
      </c>
      <c r="B38" s="76">
        <v>43101</v>
      </c>
      <c r="C38" s="76">
        <v>43132</v>
      </c>
      <c r="D38" s="76">
        <v>43160</v>
      </c>
      <c r="E38" s="76">
        <v>43191</v>
      </c>
      <c r="F38" s="76">
        <v>43221</v>
      </c>
      <c r="G38" s="76">
        <v>43252</v>
      </c>
      <c r="H38" s="76">
        <v>43282</v>
      </c>
      <c r="I38" s="76">
        <v>43313</v>
      </c>
      <c r="J38" s="76">
        <v>43344</v>
      </c>
      <c r="K38" s="76">
        <v>43374</v>
      </c>
      <c r="L38" s="76">
        <v>43405</v>
      </c>
      <c r="M38" s="76">
        <v>43435</v>
      </c>
      <c r="N38" s="75"/>
      <c r="O38" s="74"/>
      <c r="Q38" s="31"/>
      <c r="V38" s="90"/>
      <c r="W38" s="88"/>
      <c r="X38" s="88"/>
      <c r="Y38" s="88"/>
      <c r="Z38" s="88"/>
      <c r="AA38" s="88"/>
      <c r="AB38" s="88"/>
      <c r="AC38" s="88"/>
      <c r="AD38" s="88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</row>
    <row r="39" spans="1:45" s="72" customFormat="1" x14ac:dyDescent="0.25">
      <c r="A39" s="75"/>
      <c r="B39" s="75">
        <f>SUM($C$14:$N$14)/$B$41*12</f>
        <v>54600</v>
      </c>
      <c r="C39" s="75">
        <f>(SUM($D$14:$N$14)+$C$19)/$C$41*12</f>
        <v>55800</v>
      </c>
      <c r="D39" s="75">
        <f>(SUM($E$14:$N$14)+SUM($C$19:$D$19))/$D$41*12</f>
        <v>57000</v>
      </c>
      <c r="E39" s="75">
        <f>(SUM($F$14:$N$14)+SUM($C$19:$E$19))/$E$41*12</f>
        <v>58200</v>
      </c>
      <c r="F39" s="75">
        <f>(SUM($G$14:$N$14)+SUM($C$19:$F$19))/$F$41*12</f>
        <v>59400</v>
      </c>
      <c r="G39" s="75">
        <f>(SUM($H$14:$N$14)+SUM($C$19:$G$19))/$G$41*12</f>
        <v>60600</v>
      </c>
      <c r="H39" s="75">
        <f>(SUM($I$14:$N$14)+SUM($C$19:$H$19))/$H$41*12</f>
        <v>61800</v>
      </c>
      <c r="I39" s="75">
        <f>(SUM($J$14:$N$14)+SUM($C$19:$I$19))/$I$41*12</f>
        <v>63000</v>
      </c>
      <c r="J39" s="75">
        <f>(SUM($K$14:$N$14)+SUM($C$19:$J$19))/$J$41*12</f>
        <v>64200</v>
      </c>
      <c r="K39" s="75">
        <f>(SUM($L$14:$N$14)+SUM($C$19:$K$19))/$K$41*12</f>
        <v>65400</v>
      </c>
      <c r="L39" s="75">
        <f>(SUM($M$14:$N$14)+SUM($C$19:$L$19))/$L$41*12</f>
        <v>66600</v>
      </c>
      <c r="M39" s="75">
        <f>(SUM($N$14)+SUM($C$19:$M$19))/$M$41*12</f>
        <v>67800</v>
      </c>
      <c r="N39" s="75"/>
      <c r="O39" s="74"/>
      <c r="Q39" s="31"/>
      <c r="V39" s="90"/>
      <c r="W39" s="88"/>
      <c r="X39" s="88"/>
      <c r="Y39" s="88"/>
      <c r="Z39" s="88"/>
      <c r="AA39" s="88"/>
      <c r="AB39" s="88"/>
      <c r="AC39" s="88"/>
      <c r="AD39" s="88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</row>
    <row r="40" spans="1:45" s="72" customFormat="1" x14ac:dyDescent="0.25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4"/>
      <c r="Q40" s="31"/>
      <c r="V40" s="90"/>
      <c r="W40" s="88"/>
      <c r="X40" s="88"/>
      <c r="Y40" s="88"/>
      <c r="Z40" s="88"/>
      <c r="AA40" s="88"/>
      <c r="AB40" s="88"/>
      <c r="AC40" s="88"/>
      <c r="AD40" s="88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</row>
    <row r="41" spans="1:45" s="72" customFormat="1" x14ac:dyDescent="0.25">
      <c r="A41" s="75" t="s">
        <v>5</v>
      </c>
      <c r="B41" s="75">
        <f>COUNTA(C14:N14)</f>
        <v>12</v>
      </c>
      <c r="C41" s="75">
        <f t="shared" ref="C41:M41" si="2">IF(B41+1&lt;12,B41+1,12)</f>
        <v>12</v>
      </c>
      <c r="D41" s="75">
        <f t="shared" si="2"/>
        <v>12</v>
      </c>
      <c r="E41" s="75">
        <f t="shared" si="2"/>
        <v>12</v>
      </c>
      <c r="F41" s="75">
        <f t="shared" si="2"/>
        <v>12</v>
      </c>
      <c r="G41" s="75">
        <f t="shared" si="2"/>
        <v>12</v>
      </c>
      <c r="H41" s="75">
        <f t="shared" si="2"/>
        <v>12</v>
      </c>
      <c r="I41" s="75">
        <f t="shared" si="2"/>
        <v>12</v>
      </c>
      <c r="J41" s="75">
        <f t="shared" si="2"/>
        <v>12</v>
      </c>
      <c r="K41" s="75">
        <f t="shared" si="2"/>
        <v>12</v>
      </c>
      <c r="L41" s="75">
        <f t="shared" si="2"/>
        <v>12</v>
      </c>
      <c r="M41" s="75">
        <f t="shared" si="2"/>
        <v>12</v>
      </c>
      <c r="N41" s="75"/>
      <c r="O41" s="74"/>
      <c r="Q41" s="31"/>
      <c r="V41" s="90"/>
      <c r="W41" s="88"/>
      <c r="X41" s="88"/>
      <c r="Y41" s="88"/>
      <c r="Z41" s="88"/>
      <c r="AA41" s="88"/>
      <c r="AB41" s="88"/>
      <c r="AC41" s="88"/>
      <c r="AD41" s="88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</row>
    <row r="42" spans="1:45" s="72" customFormat="1" x14ac:dyDescent="0.25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4"/>
      <c r="Q42" s="31"/>
      <c r="V42" s="90"/>
      <c r="W42" s="88"/>
      <c r="X42" s="88"/>
      <c r="Y42" s="88"/>
      <c r="Z42" s="88"/>
      <c r="AA42" s="88"/>
      <c r="AB42" s="88"/>
      <c r="AC42" s="88"/>
      <c r="AD42" s="88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</row>
    <row r="43" spans="1:45" s="72" customFormat="1" x14ac:dyDescent="0.2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4"/>
      <c r="Q43" s="31"/>
      <c r="V43" s="90"/>
      <c r="W43" s="88"/>
      <c r="X43" s="88"/>
      <c r="Y43" s="88"/>
      <c r="Z43" s="88"/>
      <c r="AA43" s="88"/>
      <c r="AB43" s="88"/>
      <c r="AC43" s="88"/>
      <c r="AD43" s="88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</row>
    <row r="44" spans="1:45" s="72" customFormat="1" x14ac:dyDescent="0.25">
      <c r="A44" s="75" t="s">
        <v>6</v>
      </c>
      <c r="B44" s="75">
        <f>SUM($C$14:$N$14)</f>
        <v>54600</v>
      </c>
      <c r="C44" s="75">
        <f>(SUM($D$14:$N$14)+$C$19)</f>
        <v>55800</v>
      </c>
      <c r="D44" s="75">
        <f>(SUM($E$14:$N$14)+SUM($C$19:$D$19))</f>
        <v>57000</v>
      </c>
      <c r="E44" s="75">
        <f>(SUM($F$14:$N$14)+SUM($C$19:$E$19))</f>
        <v>58200</v>
      </c>
      <c r="F44" s="75">
        <f>(SUM($G$14:$N$14)+SUM($C$19:$F$19))</f>
        <v>59400</v>
      </c>
      <c r="G44" s="75">
        <f>(SUM($H$14:$N$14)+SUM($C$19:$G$19))</f>
        <v>60600</v>
      </c>
      <c r="H44" s="75">
        <f>(SUM($I$14:$N$14)+SUM($C$19:$H$19))</f>
        <v>61800</v>
      </c>
      <c r="I44" s="75">
        <f>(SUM($J$14:$N$14)+SUM($C$19:$I$19))</f>
        <v>63000</v>
      </c>
      <c r="J44" s="75">
        <f>(SUM($K$14:$N$14)+SUM($C$19:$J$19))</f>
        <v>64200</v>
      </c>
      <c r="K44" s="75">
        <f>(SUM($L$14:$N$14)+SUM($C$19:$K$19))</f>
        <v>65400</v>
      </c>
      <c r="L44" s="75">
        <f>(SUM($M$14:$N$14)+SUM($C$19:$L$19))</f>
        <v>66600</v>
      </c>
      <c r="M44" s="75">
        <f>(SUM($N$14)+SUM($C$19:$M$19))</f>
        <v>67800</v>
      </c>
      <c r="N44" s="75">
        <f>SUM($C$19:$N$19)</f>
        <v>69000</v>
      </c>
      <c r="O44" s="74"/>
      <c r="Q44" s="31"/>
      <c r="V44" s="90"/>
      <c r="W44" s="88"/>
      <c r="X44" s="88"/>
      <c r="Y44" s="88"/>
      <c r="Z44" s="88"/>
      <c r="AA44" s="88"/>
      <c r="AB44" s="88"/>
      <c r="AC44" s="88"/>
      <c r="AD44" s="88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</row>
    <row r="45" spans="1:45" s="72" customFormat="1" x14ac:dyDescent="0.25">
      <c r="A45" s="75" t="s">
        <v>7</v>
      </c>
      <c r="B45" s="75">
        <f>SUM($D$15:$N$15)</f>
        <v>10978</v>
      </c>
      <c r="C45" s="75">
        <f>(SUM($E$15:$N$15)+$C$20)</f>
        <v>14626.000000000002</v>
      </c>
      <c r="D45" s="75">
        <f>(SUM($F$15:$N$15)+SUM($C$20:$D$20))</f>
        <v>15112.000000000002</v>
      </c>
      <c r="E45" s="75">
        <f>(SUM($G$15:$N$15)+SUM($C$20:$E$20))</f>
        <v>15626.000000000002</v>
      </c>
      <c r="F45" s="75">
        <f>(SUM($H$15:$N$15)+SUM($C$20:$F$20))</f>
        <v>16168.000000000002</v>
      </c>
      <c r="G45" s="75">
        <f>(SUM($I$15:$N$15)+SUM($C$20:$G$20))</f>
        <v>16738</v>
      </c>
      <c r="H45" s="75">
        <f>(SUM($J$15:$N$15)+SUM($C$20:$H$20))</f>
        <v>17336</v>
      </c>
      <c r="I45" s="75">
        <f>(SUM($K$15:$N$15)+SUM($C$20:$I$20))</f>
        <v>17962</v>
      </c>
      <c r="J45" s="75">
        <f>(SUM($L$15:$N$15)+SUM($C$20:$J$20))</f>
        <v>18616</v>
      </c>
      <c r="K45" s="75">
        <f>(SUM($M$15:$N$15)+SUM($C$20:$K$20))</f>
        <v>19298.000000000004</v>
      </c>
      <c r="L45" s="75">
        <f>(SUM($N$15)+SUM($C$20:$L$20))</f>
        <v>20008.000000000004</v>
      </c>
      <c r="M45" s="75">
        <f>(SUM($C$20:$M$20))</f>
        <v>20746.000000000004</v>
      </c>
      <c r="N45" s="75"/>
      <c r="O45" s="74"/>
      <c r="Q45" s="31"/>
      <c r="V45" s="90"/>
      <c r="W45" s="88"/>
      <c r="X45" s="88"/>
      <c r="Y45" s="88"/>
      <c r="Z45" s="88"/>
      <c r="AA45" s="88"/>
      <c r="AB45" s="88"/>
      <c r="AC45" s="88"/>
      <c r="AD45" s="88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</row>
    <row r="46" spans="1:45" s="72" customFormat="1" x14ac:dyDescent="0.2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4"/>
      <c r="Q46" s="31"/>
      <c r="V46" s="90"/>
      <c r="W46" s="88"/>
      <c r="X46" s="88"/>
      <c r="Y46" s="88"/>
      <c r="Z46" s="88"/>
      <c r="AA46" s="88"/>
      <c r="AB46" s="88"/>
      <c r="AC46" s="88"/>
      <c r="AD46" s="88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</row>
    <row r="47" spans="1:45" s="72" customFormat="1" x14ac:dyDescent="0.25">
      <c r="A47" s="75" t="s">
        <v>24</v>
      </c>
      <c r="B47" s="75">
        <f>B44/B41</f>
        <v>4550</v>
      </c>
      <c r="C47" s="75">
        <f t="shared" ref="C47:M47" si="3">C44/C41</f>
        <v>4650</v>
      </c>
      <c r="D47" s="75">
        <f t="shared" si="3"/>
        <v>4750</v>
      </c>
      <c r="E47" s="75">
        <f t="shared" si="3"/>
        <v>4850</v>
      </c>
      <c r="F47" s="75">
        <f t="shared" si="3"/>
        <v>4950</v>
      </c>
      <c r="G47" s="75">
        <f t="shared" si="3"/>
        <v>5050</v>
      </c>
      <c r="H47" s="75">
        <f t="shared" si="3"/>
        <v>5150</v>
      </c>
      <c r="I47" s="75">
        <f t="shared" si="3"/>
        <v>5250</v>
      </c>
      <c r="J47" s="75">
        <f t="shared" si="3"/>
        <v>5350</v>
      </c>
      <c r="K47" s="75">
        <f t="shared" si="3"/>
        <v>5450</v>
      </c>
      <c r="L47" s="75">
        <f t="shared" si="3"/>
        <v>5550</v>
      </c>
      <c r="M47" s="75">
        <f t="shared" si="3"/>
        <v>5650</v>
      </c>
      <c r="N47" s="75"/>
      <c r="O47" s="74"/>
      <c r="Q47" s="31"/>
      <c r="V47" s="90"/>
      <c r="W47" s="88"/>
      <c r="X47" s="88"/>
      <c r="Y47" s="88"/>
      <c r="Z47" s="88"/>
      <c r="AA47" s="88"/>
      <c r="AB47" s="88"/>
      <c r="AC47" s="88"/>
      <c r="AD47" s="88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</row>
    <row r="48" spans="1:45" s="72" customFormat="1" ht="135" x14ac:dyDescent="0.25">
      <c r="A48" s="78" t="s">
        <v>25</v>
      </c>
      <c r="B48" s="79">
        <f>B47*0.28</f>
        <v>1274.0000000000002</v>
      </c>
      <c r="C48" s="79">
        <f t="shared" ref="C48:M48" si="4">C47*0.28</f>
        <v>1302.0000000000002</v>
      </c>
      <c r="D48" s="79">
        <f t="shared" si="4"/>
        <v>1330.0000000000002</v>
      </c>
      <c r="E48" s="79">
        <f t="shared" si="4"/>
        <v>1358.0000000000002</v>
      </c>
      <c r="F48" s="79">
        <f t="shared" si="4"/>
        <v>1386.0000000000002</v>
      </c>
      <c r="G48" s="79">
        <f t="shared" si="4"/>
        <v>1414.0000000000002</v>
      </c>
      <c r="H48" s="79">
        <f t="shared" si="4"/>
        <v>1442.0000000000002</v>
      </c>
      <c r="I48" s="79">
        <f t="shared" si="4"/>
        <v>1470.0000000000002</v>
      </c>
      <c r="J48" s="79">
        <f t="shared" si="4"/>
        <v>1498.0000000000002</v>
      </c>
      <c r="K48" s="79">
        <f t="shared" si="4"/>
        <v>1526.0000000000002</v>
      </c>
      <c r="L48" s="79">
        <f t="shared" si="4"/>
        <v>1554.0000000000002</v>
      </c>
      <c r="M48" s="79">
        <f t="shared" si="4"/>
        <v>1582.0000000000002</v>
      </c>
      <c r="N48" s="80"/>
      <c r="O48" s="74"/>
      <c r="Q48" s="31"/>
      <c r="V48" s="90"/>
      <c r="W48" s="88"/>
      <c r="X48" s="88"/>
      <c r="Y48" s="88"/>
      <c r="Z48" s="88"/>
      <c r="AA48" s="88"/>
      <c r="AB48" s="88"/>
      <c r="AC48" s="88"/>
      <c r="AD48" s="88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</row>
    <row r="49" spans="1:45" s="72" customFormat="1" ht="75" x14ac:dyDescent="0.25">
      <c r="A49" s="78" t="s">
        <v>26</v>
      </c>
      <c r="B49" s="81">
        <f>C19*0.28</f>
        <v>1456.0000000000002</v>
      </c>
      <c r="C49" s="81">
        <f t="shared" ref="C49:M49" si="5">D19*0.28</f>
        <v>1484.0000000000002</v>
      </c>
      <c r="D49" s="81">
        <f t="shared" si="5"/>
        <v>1512.0000000000002</v>
      </c>
      <c r="E49" s="81">
        <f t="shared" si="5"/>
        <v>1540.0000000000002</v>
      </c>
      <c r="F49" s="81">
        <f t="shared" si="5"/>
        <v>1568.0000000000002</v>
      </c>
      <c r="G49" s="81">
        <f t="shared" si="5"/>
        <v>1596.0000000000002</v>
      </c>
      <c r="H49" s="81">
        <f t="shared" si="5"/>
        <v>1624.0000000000002</v>
      </c>
      <c r="I49" s="81">
        <f t="shared" si="5"/>
        <v>1652.0000000000002</v>
      </c>
      <c r="J49" s="81">
        <f t="shared" si="5"/>
        <v>1680.0000000000002</v>
      </c>
      <c r="K49" s="81">
        <f t="shared" si="5"/>
        <v>1708.0000000000002</v>
      </c>
      <c r="L49" s="81">
        <f t="shared" si="5"/>
        <v>1736.0000000000002</v>
      </c>
      <c r="M49" s="81">
        <f t="shared" si="5"/>
        <v>1764.0000000000002</v>
      </c>
      <c r="N49" s="80"/>
      <c r="O49" s="74"/>
      <c r="Q49" s="31"/>
      <c r="V49" s="90"/>
      <c r="W49" s="88"/>
      <c r="X49" s="88"/>
      <c r="Y49" s="88"/>
      <c r="Z49" s="88"/>
      <c r="AA49" s="88"/>
      <c r="AB49" s="88"/>
      <c r="AC49" s="88"/>
      <c r="AD49" s="88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</row>
    <row r="50" spans="1:45" s="72" customFormat="1" ht="120" x14ac:dyDescent="0.25">
      <c r="A50" s="78" t="s">
        <v>27</v>
      </c>
      <c r="B50" s="82">
        <f>C44*28%-B45</f>
        <v>4646.0000000000018</v>
      </c>
      <c r="C50" s="82">
        <f t="shared" ref="C50:M50" si="6">D44*28%-C45</f>
        <v>1334</v>
      </c>
      <c r="D50" s="82">
        <f t="shared" si="6"/>
        <v>1184</v>
      </c>
      <c r="E50" s="82">
        <f t="shared" si="6"/>
        <v>1005.9999999999982</v>
      </c>
      <c r="F50" s="82">
        <f t="shared" si="6"/>
        <v>799.99999999999818</v>
      </c>
      <c r="G50" s="82">
        <f t="shared" si="6"/>
        <v>566</v>
      </c>
      <c r="H50" s="82">
        <f t="shared" si="6"/>
        <v>304</v>
      </c>
      <c r="I50" s="82">
        <f t="shared" si="6"/>
        <v>14</v>
      </c>
      <c r="J50" s="82">
        <f t="shared" si="6"/>
        <v>-304</v>
      </c>
      <c r="K50" s="82">
        <f t="shared" si="6"/>
        <v>-650.00000000000364</v>
      </c>
      <c r="L50" s="82">
        <f t="shared" si="6"/>
        <v>-1024.0000000000036</v>
      </c>
      <c r="M50" s="82">
        <f t="shared" si="6"/>
        <v>-1426</v>
      </c>
      <c r="N50" s="80"/>
      <c r="O50" s="74"/>
      <c r="Q50" s="31"/>
      <c r="V50" s="90"/>
      <c r="W50" s="88"/>
      <c r="X50" s="88"/>
      <c r="Y50" s="88"/>
      <c r="Z50" s="88"/>
      <c r="AA50" s="88"/>
      <c r="AB50" s="88"/>
      <c r="AC50" s="88"/>
      <c r="AD50" s="88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</row>
    <row r="51" spans="1:45" s="72" customFormat="1" ht="45" x14ac:dyDescent="0.25">
      <c r="A51" s="74" t="s">
        <v>28</v>
      </c>
      <c r="B51" s="83">
        <f>$D$10</f>
        <v>998</v>
      </c>
      <c r="C51" s="83">
        <f t="shared" ref="C51:M51" si="7">$D$10</f>
        <v>998</v>
      </c>
      <c r="D51" s="83">
        <f t="shared" si="7"/>
        <v>998</v>
      </c>
      <c r="E51" s="83">
        <f t="shared" si="7"/>
        <v>998</v>
      </c>
      <c r="F51" s="83">
        <f t="shared" si="7"/>
        <v>998</v>
      </c>
      <c r="G51" s="83">
        <f t="shared" si="7"/>
        <v>998</v>
      </c>
      <c r="H51" s="83">
        <f t="shared" si="7"/>
        <v>998</v>
      </c>
      <c r="I51" s="83">
        <f t="shared" si="7"/>
        <v>998</v>
      </c>
      <c r="J51" s="83">
        <f t="shared" si="7"/>
        <v>998</v>
      </c>
      <c r="K51" s="83">
        <f t="shared" si="7"/>
        <v>998</v>
      </c>
      <c r="L51" s="83">
        <f t="shared" si="7"/>
        <v>998</v>
      </c>
      <c r="M51" s="83">
        <f t="shared" si="7"/>
        <v>998</v>
      </c>
      <c r="O51" s="74"/>
      <c r="Q51" s="31"/>
      <c r="V51" s="90"/>
      <c r="W51" s="88"/>
      <c r="X51" s="88"/>
      <c r="Y51" s="88"/>
      <c r="Z51" s="88"/>
      <c r="AA51" s="88"/>
      <c r="AB51" s="88"/>
      <c r="AC51" s="88"/>
      <c r="AD51" s="88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</row>
    <row r="52" spans="1:45" s="72" customFormat="1" x14ac:dyDescent="0.25">
      <c r="A52" s="74"/>
      <c r="B52" s="82">
        <f>LARGE(B48:B51,1)</f>
        <v>4646.0000000000018</v>
      </c>
      <c r="C52" s="82">
        <f t="shared" ref="C52:M52" si="8">LARGE(C48:C51,1)</f>
        <v>1484.0000000000002</v>
      </c>
      <c r="D52" s="82">
        <f t="shared" si="8"/>
        <v>1512.0000000000002</v>
      </c>
      <c r="E52" s="82">
        <f t="shared" si="8"/>
        <v>1540.0000000000002</v>
      </c>
      <c r="F52" s="82">
        <f t="shared" si="8"/>
        <v>1568.0000000000002</v>
      </c>
      <c r="G52" s="82">
        <f t="shared" si="8"/>
        <v>1596.0000000000002</v>
      </c>
      <c r="H52" s="82">
        <f t="shared" si="8"/>
        <v>1624.0000000000002</v>
      </c>
      <c r="I52" s="82">
        <f t="shared" si="8"/>
        <v>1652.0000000000002</v>
      </c>
      <c r="J52" s="82">
        <f t="shared" si="8"/>
        <v>1680.0000000000002</v>
      </c>
      <c r="K52" s="82">
        <f t="shared" si="8"/>
        <v>1708.0000000000002</v>
      </c>
      <c r="L52" s="82">
        <f t="shared" si="8"/>
        <v>1736.0000000000002</v>
      </c>
      <c r="M52" s="82">
        <f t="shared" si="8"/>
        <v>1764.0000000000002</v>
      </c>
      <c r="O52" s="74"/>
      <c r="Q52" s="31"/>
      <c r="V52" s="90"/>
      <c r="W52" s="88"/>
      <c r="X52" s="88"/>
      <c r="Y52" s="88"/>
      <c r="Z52" s="88"/>
      <c r="AA52" s="88"/>
      <c r="AB52" s="88"/>
      <c r="AC52" s="88"/>
      <c r="AD52" s="88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</row>
    <row r="53" spans="1:45" s="72" customFormat="1" x14ac:dyDescent="0.25">
      <c r="A53" s="74"/>
      <c r="B53" s="34"/>
      <c r="C53" s="34"/>
      <c r="D53" s="34"/>
      <c r="E53" s="34"/>
      <c r="F53" s="34"/>
      <c r="G53" s="34"/>
      <c r="H53" s="34"/>
      <c r="K53" s="74"/>
      <c r="O53" s="74"/>
      <c r="Q53" s="31"/>
      <c r="V53" s="90"/>
      <c r="W53" s="88"/>
      <c r="X53" s="88"/>
      <c r="Y53" s="88"/>
      <c r="Z53" s="88"/>
      <c r="AA53" s="88"/>
      <c r="AB53" s="88"/>
      <c r="AC53" s="88"/>
      <c r="AD53" s="88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</row>
    <row r="54" spans="1:45" s="72" customFormat="1" x14ac:dyDescent="0.25">
      <c r="A54" s="74"/>
      <c r="B54" s="34"/>
      <c r="C54" s="34"/>
      <c r="D54" s="34"/>
      <c r="E54" s="34"/>
      <c r="F54" s="34"/>
      <c r="G54" s="34"/>
      <c r="H54" s="34"/>
      <c r="K54" s="74"/>
      <c r="O54" s="74"/>
      <c r="Q54" s="31"/>
      <c r="V54" s="90"/>
      <c r="W54" s="88"/>
      <c r="X54" s="88"/>
      <c r="Y54" s="88"/>
      <c r="Z54" s="88"/>
      <c r="AA54" s="88"/>
      <c r="AB54" s="88"/>
      <c r="AC54" s="88"/>
      <c r="AD54" s="88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</row>
    <row r="55" spans="1:45" s="72" customFormat="1" x14ac:dyDescent="0.25">
      <c r="A55" s="74"/>
      <c r="B55" s="34"/>
      <c r="C55" s="34"/>
      <c r="D55" s="84" t="s">
        <v>23</v>
      </c>
      <c r="E55" s="84"/>
      <c r="F55" s="84"/>
      <c r="G55" s="84"/>
      <c r="H55" s="34"/>
      <c r="K55" s="74"/>
      <c r="O55" s="74"/>
      <c r="Q55" s="31"/>
      <c r="V55" s="90"/>
      <c r="W55" s="88"/>
      <c r="X55" s="88"/>
      <c r="Y55" s="88"/>
      <c r="Z55" s="88"/>
      <c r="AA55" s="88"/>
      <c r="AB55" s="88"/>
      <c r="AC55" s="88"/>
      <c r="AD55" s="88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</row>
    <row r="56" spans="1:45" s="72" customFormat="1" x14ac:dyDescent="0.25">
      <c r="A56" s="74"/>
      <c r="B56" s="34"/>
      <c r="C56" s="34"/>
      <c r="D56" s="34"/>
      <c r="E56" s="34"/>
      <c r="F56" s="34"/>
      <c r="G56" s="34"/>
      <c r="H56" s="34"/>
      <c r="I56" s="85" t="s">
        <v>22</v>
      </c>
      <c r="J56" s="85"/>
      <c r="O56" s="74"/>
      <c r="Q56" s="31"/>
      <c r="V56" s="90"/>
      <c r="W56" s="88"/>
      <c r="X56" s="88"/>
      <c r="Y56" s="88"/>
      <c r="Z56" s="88"/>
      <c r="AA56" s="88"/>
      <c r="AB56" s="88"/>
      <c r="AC56" s="88"/>
      <c r="AD56" s="88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</row>
    <row r="57" spans="1:45" s="72" customFormat="1" x14ac:dyDescent="0.25">
      <c r="A57" s="74"/>
      <c r="B57" s="34"/>
      <c r="C57" s="34"/>
      <c r="D57" s="34"/>
      <c r="E57" s="34"/>
      <c r="F57" s="34"/>
      <c r="G57" s="34"/>
      <c r="H57" s="34"/>
      <c r="I57" s="72">
        <f ca="1">I58-1</f>
        <v>2018</v>
      </c>
      <c r="O57" s="74"/>
      <c r="Q57" s="31"/>
      <c r="V57" s="90"/>
      <c r="W57" s="88"/>
      <c r="X57" s="88"/>
      <c r="Y57" s="88"/>
      <c r="Z57" s="88"/>
      <c r="AA57" s="88"/>
      <c r="AB57" s="88"/>
      <c r="AC57" s="88"/>
      <c r="AD57" s="88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</row>
    <row r="58" spans="1:45" s="72" customFormat="1" x14ac:dyDescent="0.25">
      <c r="A58" s="74"/>
      <c r="B58" s="34"/>
      <c r="C58" s="34"/>
      <c r="D58" s="86" t="s">
        <v>10</v>
      </c>
      <c r="E58" s="87">
        <f>C27</f>
        <v>5200</v>
      </c>
      <c r="F58" s="86" t="s">
        <v>11</v>
      </c>
      <c r="G58" s="88">
        <f>C28</f>
        <v>0</v>
      </c>
      <c r="H58" s="34"/>
      <c r="I58" s="72">
        <f ca="1">YEAR(TODAY())</f>
        <v>2019</v>
      </c>
      <c r="O58" s="74"/>
      <c r="Q58" s="31"/>
      <c r="V58" s="90"/>
      <c r="W58" s="88"/>
      <c r="X58" s="88"/>
      <c r="Y58" s="88"/>
      <c r="Z58" s="88"/>
      <c r="AA58" s="88"/>
      <c r="AB58" s="88"/>
      <c r="AC58" s="88"/>
      <c r="AD58" s="88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</row>
    <row r="59" spans="1:45" s="72" customFormat="1" x14ac:dyDescent="0.25">
      <c r="A59" s="74"/>
      <c r="B59" s="34"/>
      <c r="C59" s="34"/>
      <c r="D59" s="86" t="s">
        <v>33</v>
      </c>
      <c r="E59" s="87">
        <f>IF(11%*E58&lt;642.34,11%*E58,642.34)</f>
        <v>572</v>
      </c>
      <c r="F59" s="86" t="s">
        <v>12</v>
      </c>
      <c r="G59" s="87">
        <f>189.59*G58</f>
        <v>0</v>
      </c>
      <c r="H59" s="34"/>
      <c r="O59" s="74"/>
      <c r="Q59" s="31"/>
      <c r="V59" s="90"/>
      <c r="W59" s="88"/>
      <c r="X59" s="88"/>
      <c r="Y59" s="88"/>
      <c r="Z59" s="88"/>
      <c r="AA59" s="88"/>
      <c r="AB59" s="88"/>
      <c r="AC59" s="88"/>
      <c r="AD59" s="88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</row>
    <row r="60" spans="1:45" s="72" customFormat="1" x14ac:dyDescent="0.25">
      <c r="A60" s="74"/>
      <c r="B60" s="34"/>
      <c r="C60" s="34"/>
      <c r="D60" s="86" t="s">
        <v>32</v>
      </c>
      <c r="E60" s="87">
        <f>IF(IF(G60&lt;=1903.98,"ISENTO",IF(G60&lt;=2826.65,G60*7.5%-142.8,IF(G60&lt;=3751.05,G60*15%-354.8,IF(G60&lt;=4664.68,G60*22.5%-636.13,G60*27.5%-869.36))))&gt;10,IF(G60&lt;=1903.98,"ISENTO",IF(G60&lt;=2826.65,G60*7.5%-142.8,IF(G60&lt;=3751.05,G60*15%-354.8,IF(G60&lt;=4664.68,G60*22.5%-636.13,G60*27.5%-869.36)))),"ISENTO")</f>
        <v>405.16999999999996</v>
      </c>
      <c r="F60" s="86" t="s">
        <v>13</v>
      </c>
      <c r="G60" s="87">
        <f>E58-G59-C29</f>
        <v>4628</v>
      </c>
      <c r="H60" s="34"/>
      <c r="K60" s="74"/>
      <c r="O60" s="74"/>
      <c r="Q60" s="31"/>
      <c r="V60" s="90"/>
      <c r="W60" s="88"/>
      <c r="X60" s="88"/>
      <c r="Y60" s="88"/>
      <c r="Z60" s="88"/>
      <c r="AA60" s="88"/>
      <c r="AB60" s="88"/>
      <c r="AC60" s="88"/>
      <c r="AD60" s="88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</row>
    <row r="61" spans="1:45" s="72" customFormat="1" x14ac:dyDescent="0.25">
      <c r="A61" s="74"/>
      <c r="B61" s="34"/>
      <c r="C61" s="34"/>
      <c r="D61" s="86" t="s">
        <v>14</v>
      </c>
      <c r="E61" s="87">
        <f>SUM(E59:E60)</f>
        <v>977.17</v>
      </c>
      <c r="F61" s="88"/>
      <c r="G61" s="88"/>
      <c r="H61" s="34"/>
      <c r="K61" s="74"/>
      <c r="O61" s="74"/>
      <c r="Q61" s="31"/>
      <c r="V61" s="90"/>
      <c r="W61" s="88"/>
      <c r="X61" s="88"/>
      <c r="Y61" s="88"/>
      <c r="Z61" s="88"/>
      <c r="AA61" s="88"/>
      <c r="AB61" s="88"/>
      <c r="AC61" s="88"/>
      <c r="AD61" s="88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</row>
    <row r="62" spans="1:45" s="72" customFormat="1" x14ac:dyDescent="0.25">
      <c r="A62" s="74"/>
      <c r="B62" s="34"/>
      <c r="C62" s="34"/>
      <c r="D62" s="86" t="s">
        <v>15</v>
      </c>
      <c r="E62" s="89">
        <f>IF(G60&lt;=1903.98,"ISENTO",IF(G60&lt;=2826.65,7.5%,IF(G60&lt;=3751.05,15%,IF(G60&lt;=4664.68,22.5%,27.5%))))</f>
        <v>0.22500000000000001</v>
      </c>
      <c r="F62" s="88"/>
      <c r="G62" s="88"/>
      <c r="H62" s="34"/>
      <c r="K62" s="74"/>
      <c r="O62" s="74"/>
      <c r="Q62" s="31"/>
      <c r="V62" s="90"/>
      <c r="W62" s="88"/>
      <c r="X62" s="88"/>
      <c r="Y62" s="88"/>
      <c r="Z62" s="88"/>
      <c r="AA62" s="88"/>
      <c r="AB62" s="88"/>
      <c r="AC62" s="88"/>
      <c r="AD62" s="88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</row>
    <row r="63" spans="1:45" s="72" customFormat="1" x14ac:dyDescent="0.25">
      <c r="A63" s="74"/>
      <c r="B63" s="34"/>
      <c r="C63" s="34"/>
      <c r="D63" s="34"/>
      <c r="E63" s="34"/>
      <c r="F63" s="34"/>
      <c r="G63" s="34"/>
      <c r="H63" s="34"/>
      <c r="K63" s="74"/>
      <c r="O63" s="74"/>
      <c r="Q63" s="31"/>
      <c r="V63" s="90"/>
      <c r="W63" s="88"/>
      <c r="X63" s="88"/>
      <c r="Y63" s="88"/>
      <c r="Z63" s="88"/>
      <c r="AA63" s="88"/>
      <c r="AB63" s="88"/>
      <c r="AC63" s="88"/>
      <c r="AD63" s="88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</row>
    <row r="64" spans="1:45" s="72" customFormat="1" x14ac:dyDescent="0.25">
      <c r="A64" s="74"/>
      <c r="K64" s="74"/>
      <c r="O64" s="74"/>
      <c r="Q64" s="31"/>
      <c r="V64" s="90"/>
      <c r="W64" s="88"/>
      <c r="X64" s="88"/>
      <c r="Y64" s="88"/>
      <c r="Z64" s="88"/>
      <c r="AA64" s="88"/>
      <c r="AB64" s="88"/>
      <c r="AC64" s="88"/>
      <c r="AD64" s="88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</row>
    <row r="65" spans="1:56" s="72" customFormat="1" x14ac:dyDescent="0.25">
      <c r="A65" s="74"/>
      <c r="K65" s="74"/>
      <c r="O65" s="74"/>
      <c r="Q65" s="31"/>
      <c r="V65" s="90"/>
      <c r="W65" s="88"/>
      <c r="X65" s="88"/>
      <c r="Y65" s="88"/>
      <c r="Z65" s="88"/>
      <c r="AA65" s="88"/>
      <c r="AB65" s="88"/>
      <c r="AC65" s="88"/>
      <c r="AD65" s="88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</row>
    <row r="66" spans="1:56" s="72" customFormat="1" x14ac:dyDescent="0.25">
      <c r="A66" s="74"/>
      <c r="K66" s="74"/>
      <c r="O66" s="74"/>
      <c r="Q66" s="31"/>
      <c r="V66" s="90"/>
      <c r="W66" s="88"/>
      <c r="X66" s="88"/>
      <c r="Y66" s="88"/>
      <c r="Z66" s="88"/>
      <c r="AA66" s="88"/>
      <c r="AB66" s="88"/>
      <c r="AC66" s="88"/>
      <c r="AD66" s="88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</row>
    <row r="67" spans="1:56" s="72" customFormat="1" x14ac:dyDescent="0.25">
      <c r="A67" s="74"/>
      <c r="K67" s="74"/>
      <c r="O67" s="74"/>
      <c r="Q67" s="31"/>
      <c r="V67" s="90"/>
      <c r="W67" s="88"/>
      <c r="X67" s="88"/>
      <c r="Y67" s="88"/>
      <c r="Z67" s="88"/>
      <c r="AA67" s="88"/>
      <c r="AB67" s="88"/>
      <c r="AC67" s="88"/>
      <c r="AD67" s="88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</row>
    <row r="68" spans="1:56" s="72" customFormat="1" x14ac:dyDescent="0.25">
      <c r="A68" s="74"/>
      <c r="K68" s="74"/>
      <c r="O68" s="74"/>
      <c r="Q68" s="31"/>
      <c r="V68" s="90"/>
      <c r="W68" s="88"/>
      <c r="X68" s="88"/>
      <c r="Y68" s="88"/>
      <c r="Z68" s="88"/>
      <c r="AA68" s="88"/>
      <c r="AB68" s="88"/>
      <c r="AC68" s="88"/>
      <c r="AD68" s="88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</row>
    <row r="69" spans="1:56" x14ac:dyDescent="0.25">
      <c r="A69" s="15"/>
      <c r="B69" s="16"/>
      <c r="C69" s="16"/>
      <c r="D69" s="16"/>
      <c r="E69" s="16"/>
      <c r="F69" s="16"/>
      <c r="G69" s="16"/>
      <c r="H69" s="16"/>
      <c r="I69" s="16"/>
      <c r="J69" s="16"/>
      <c r="K69" s="15"/>
      <c r="L69" s="16"/>
      <c r="M69" s="16"/>
      <c r="N69" s="16"/>
      <c r="O69" s="15"/>
      <c r="P69" s="16"/>
      <c r="Q69" s="4"/>
      <c r="R69" s="16"/>
      <c r="S69" s="16"/>
      <c r="T69" s="16"/>
      <c r="U69" s="16"/>
      <c r="V69" s="30"/>
      <c r="W69" s="29"/>
      <c r="X69" s="29"/>
      <c r="Y69" s="29"/>
      <c r="Z69" s="29"/>
      <c r="AA69" s="29"/>
      <c r="AB69" s="29"/>
      <c r="AC69" s="29"/>
      <c r="AD69" s="29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</row>
    <row r="70" spans="1:56" x14ac:dyDescent="0.25">
      <c r="A70" s="15"/>
      <c r="B70" s="16"/>
      <c r="C70" s="16"/>
      <c r="D70" s="16"/>
      <c r="E70" s="16"/>
      <c r="F70" s="16"/>
      <c r="G70" s="16"/>
      <c r="H70" s="16"/>
      <c r="I70" s="16"/>
      <c r="J70" s="16"/>
      <c r="K70" s="15"/>
      <c r="L70" s="16"/>
      <c r="M70" s="16"/>
      <c r="N70" s="16"/>
      <c r="O70" s="15"/>
      <c r="P70" s="16"/>
      <c r="Q70" s="4"/>
      <c r="R70" s="16"/>
      <c r="S70" s="16"/>
      <c r="T70" s="16"/>
      <c r="U70" s="16"/>
      <c r="V70" s="30"/>
      <c r="W70" s="29"/>
      <c r="X70" s="29"/>
      <c r="Y70" s="29"/>
      <c r="Z70" s="29"/>
      <c r="AA70" s="29"/>
      <c r="AB70" s="29"/>
      <c r="AC70" s="29"/>
      <c r="AD70" s="29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</row>
    <row r="71" spans="1:56" x14ac:dyDescent="0.25">
      <c r="A71" s="15"/>
      <c r="B71" s="16"/>
      <c r="C71" s="16"/>
      <c r="D71" s="16"/>
      <c r="E71" s="16"/>
      <c r="F71" s="16"/>
      <c r="G71" s="16"/>
      <c r="H71" s="16"/>
      <c r="I71" s="16"/>
      <c r="J71" s="16"/>
      <c r="K71" s="15"/>
      <c r="L71" s="16"/>
      <c r="M71" s="16"/>
      <c r="N71" s="16"/>
      <c r="O71" s="15"/>
      <c r="P71" s="16"/>
      <c r="Q71" s="4"/>
      <c r="R71" s="16"/>
      <c r="S71" s="16"/>
      <c r="T71" s="16"/>
      <c r="U71" s="16"/>
      <c r="V71" s="30"/>
      <c r="W71" s="29"/>
      <c r="X71" s="29"/>
      <c r="Y71" s="29"/>
      <c r="Z71" s="29"/>
      <c r="AA71" s="29"/>
      <c r="AB71" s="29"/>
      <c r="AC71" s="29"/>
      <c r="AD71" s="29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</row>
    <row r="72" spans="1:56" x14ac:dyDescent="0.25">
      <c r="A72" s="15"/>
      <c r="B72" s="16"/>
      <c r="C72" s="16"/>
      <c r="D72" s="16"/>
      <c r="E72" s="16"/>
      <c r="F72" s="16"/>
      <c r="G72" s="16"/>
      <c r="H72" s="16"/>
      <c r="I72" s="16"/>
      <c r="J72" s="16"/>
      <c r="K72" s="15"/>
      <c r="L72" s="16"/>
      <c r="M72" s="16"/>
      <c r="N72" s="16"/>
      <c r="O72" s="15"/>
      <c r="P72" s="16"/>
      <c r="Q72" s="4"/>
      <c r="R72" s="16"/>
      <c r="S72" s="16"/>
      <c r="T72" s="16"/>
      <c r="U72" s="16"/>
      <c r="V72" s="30"/>
      <c r="W72" s="29"/>
      <c r="X72" s="29"/>
      <c r="Y72" s="29"/>
      <c r="Z72" s="29"/>
      <c r="AA72" s="29"/>
      <c r="AB72" s="29"/>
      <c r="AC72" s="29"/>
      <c r="AD72" s="29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</row>
    <row r="73" spans="1:56" x14ac:dyDescent="0.25">
      <c r="A73" s="15"/>
      <c r="B73" s="16"/>
      <c r="C73" s="16"/>
      <c r="D73" s="16"/>
      <c r="E73" s="16"/>
      <c r="F73" s="16"/>
      <c r="G73" s="16"/>
      <c r="H73" s="16"/>
      <c r="I73" s="16"/>
      <c r="J73" s="16"/>
      <c r="K73" s="15"/>
      <c r="L73" s="16"/>
      <c r="M73" s="16"/>
      <c r="N73" s="16"/>
      <c r="O73" s="15"/>
      <c r="P73" s="16"/>
      <c r="Q73" s="4"/>
      <c r="R73" s="16"/>
      <c r="S73" s="16"/>
      <c r="T73" s="16"/>
      <c r="U73" s="16"/>
      <c r="V73" s="30"/>
      <c r="W73" s="29"/>
      <c r="X73" s="29"/>
      <c r="Y73" s="29"/>
      <c r="Z73" s="29"/>
      <c r="AA73" s="29"/>
      <c r="AB73" s="29"/>
      <c r="AC73" s="29"/>
      <c r="AD73" s="29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</row>
    <row r="74" spans="1:56" x14ac:dyDescent="0.25">
      <c r="A74" s="15"/>
      <c r="B74" s="16"/>
      <c r="C74" s="16"/>
      <c r="D74" s="16"/>
      <c r="E74" s="16"/>
      <c r="F74" s="16"/>
      <c r="G74" s="16"/>
      <c r="H74" s="16"/>
      <c r="I74" s="16"/>
      <c r="J74" s="16"/>
      <c r="K74" s="15"/>
      <c r="L74" s="16"/>
      <c r="M74" s="16"/>
      <c r="N74" s="16"/>
      <c r="O74" s="15"/>
      <c r="P74" s="16"/>
      <c r="Q74" s="4"/>
      <c r="R74" s="16"/>
      <c r="S74" s="16"/>
      <c r="T74" s="16"/>
      <c r="U74" s="16"/>
      <c r="V74" s="30"/>
      <c r="W74" s="29"/>
      <c r="X74" s="29"/>
      <c r="Y74" s="29"/>
      <c r="Z74" s="29"/>
      <c r="AA74" s="29"/>
      <c r="AB74" s="29"/>
      <c r="AC74" s="29"/>
      <c r="AD74" s="29"/>
      <c r="AE74" s="35"/>
      <c r="AF74" s="35"/>
      <c r="AG74" s="35"/>
      <c r="AH74" s="35"/>
      <c r="AI74" s="35"/>
      <c r="AJ74" s="35"/>
      <c r="AK74" s="35"/>
      <c r="AL74" s="35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</row>
    <row r="75" spans="1:56" x14ac:dyDescent="0.25">
      <c r="A75" s="15"/>
      <c r="B75" s="16"/>
      <c r="C75" s="16"/>
      <c r="D75" s="16"/>
      <c r="E75" s="16"/>
      <c r="F75" s="16"/>
      <c r="G75" s="16"/>
      <c r="H75" s="16"/>
      <c r="I75" s="16"/>
      <c r="J75" s="16"/>
      <c r="K75" s="15"/>
      <c r="L75" s="16"/>
      <c r="M75" s="16"/>
      <c r="N75" s="16"/>
      <c r="O75" s="15"/>
      <c r="P75" s="16"/>
      <c r="Q75" s="4"/>
      <c r="R75" s="16"/>
      <c r="S75" s="16"/>
      <c r="T75" s="16"/>
      <c r="U75" s="16"/>
      <c r="V75" s="30"/>
      <c r="W75" s="29"/>
      <c r="X75" s="29"/>
      <c r="Y75" s="29"/>
      <c r="Z75" s="29"/>
      <c r="AA75" s="29"/>
      <c r="AB75" s="29"/>
      <c r="AC75" s="29"/>
      <c r="AD75" s="29"/>
      <c r="AE75" s="35"/>
      <c r="AF75" s="35"/>
      <c r="AG75" s="35"/>
      <c r="AH75" s="35"/>
      <c r="AI75" s="35"/>
      <c r="AJ75" s="35"/>
      <c r="AK75" s="35"/>
      <c r="AL75" s="35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</row>
    <row r="76" spans="1:56" x14ac:dyDescent="0.25">
      <c r="A76" s="15"/>
      <c r="B76" s="16"/>
      <c r="C76" s="16"/>
      <c r="D76" s="16"/>
      <c r="E76" s="16"/>
      <c r="F76" s="16"/>
      <c r="G76" s="16"/>
      <c r="H76" s="16"/>
      <c r="I76" s="16"/>
      <c r="J76" s="16"/>
      <c r="K76" s="15"/>
      <c r="L76" s="16"/>
      <c r="M76" s="16"/>
      <c r="N76" s="16"/>
      <c r="O76" s="15"/>
      <c r="P76" s="16"/>
      <c r="Q76" s="4"/>
      <c r="R76" s="16"/>
      <c r="S76" s="16"/>
      <c r="T76" s="16"/>
      <c r="U76" s="16"/>
      <c r="V76" s="30"/>
      <c r="W76" s="29"/>
      <c r="X76" s="29"/>
      <c r="Y76" s="29"/>
      <c r="Z76" s="29"/>
      <c r="AA76" s="29"/>
      <c r="AB76" s="29"/>
      <c r="AC76" s="29"/>
      <c r="AD76" s="29"/>
      <c r="AE76" s="35"/>
      <c r="AF76" s="35"/>
      <c r="AG76" s="35"/>
      <c r="AH76" s="35"/>
      <c r="AI76" s="35"/>
      <c r="AJ76" s="35"/>
      <c r="AK76" s="35"/>
      <c r="AL76" s="35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</row>
    <row r="77" spans="1:56" x14ac:dyDescent="0.25">
      <c r="A77" s="15"/>
      <c r="B77" s="16"/>
      <c r="C77" s="16"/>
      <c r="D77" s="16"/>
      <c r="E77" s="16"/>
      <c r="F77" s="16"/>
      <c r="G77" s="16"/>
      <c r="H77" s="16"/>
      <c r="I77" s="16"/>
      <c r="J77" s="16"/>
      <c r="K77" s="15"/>
      <c r="L77" s="16"/>
      <c r="M77" s="16"/>
      <c r="N77" s="16"/>
      <c r="O77" s="15"/>
      <c r="P77" s="16"/>
      <c r="Q77" s="4"/>
      <c r="R77" s="16"/>
      <c r="S77" s="16"/>
      <c r="T77" s="16"/>
      <c r="U77" s="16"/>
      <c r="V77" s="30"/>
      <c r="W77" s="29"/>
      <c r="X77" s="29"/>
      <c r="Y77" s="29"/>
      <c r="Z77" s="29"/>
      <c r="AA77" s="29"/>
      <c r="AB77" s="29"/>
      <c r="AC77" s="29"/>
      <c r="AD77" s="29"/>
      <c r="AE77" s="35"/>
      <c r="AF77" s="35"/>
      <c r="AG77" s="35"/>
      <c r="AH77" s="35"/>
      <c r="AI77" s="35"/>
      <c r="AJ77" s="35"/>
      <c r="AK77" s="35"/>
      <c r="AL77" s="35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</row>
    <row r="78" spans="1:56" x14ac:dyDescent="0.25">
      <c r="A78" s="15"/>
      <c r="B78" s="16"/>
      <c r="C78" s="16"/>
      <c r="D78" s="16"/>
      <c r="E78" s="16"/>
      <c r="F78" s="16"/>
      <c r="G78" s="16"/>
      <c r="H78" s="16"/>
      <c r="I78" s="16"/>
      <c r="J78" s="16"/>
      <c r="K78" s="15"/>
      <c r="L78" s="16"/>
      <c r="M78" s="16"/>
      <c r="N78" s="16"/>
      <c r="O78" s="15"/>
      <c r="P78" s="16"/>
      <c r="Q78" s="4"/>
      <c r="R78" s="16"/>
      <c r="S78" s="16"/>
      <c r="T78" s="16"/>
      <c r="U78" s="16"/>
      <c r="V78" s="30"/>
      <c r="W78" s="29"/>
      <c r="X78" s="29"/>
      <c r="Y78" s="29"/>
      <c r="Z78" s="29"/>
      <c r="AA78" s="29"/>
      <c r="AB78" s="29"/>
      <c r="AC78" s="29"/>
      <c r="AD78" s="29"/>
      <c r="AE78" s="35"/>
      <c r="AF78" s="35"/>
      <c r="AG78" s="35"/>
      <c r="AH78" s="35"/>
      <c r="AI78" s="35"/>
      <c r="AJ78" s="35"/>
      <c r="AK78" s="35"/>
      <c r="AL78" s="35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</row>
    <row r="79" spans="1:56" x14ac:dyDescent="0.25">
      <c r="A79" s="15"/>
      <c r="B79" s="16"/>
      <c r="C79" s="16"/>
      <c r="D79" s="16"/>
      <c r="E79" s="16"/>
      <c r="F79" s="16"/>
      <c r="G79" s="16"/>
      <c r="H79" s="16"/>
      <c r="I79" s="16"/>
      <c r="J79" s="16"/>
      <c r="K79" s="15"/>
      <c r="L79" s="16"/>
      <c r="M79" s="16"/>
      <c r="N79" s="16"/>
      <c r="O79" s="15"/>
      <c r="P79" s="16"/>
      <c r="Q79" s="4"/>
      <c r="R79" s="16"/>
      <c r="S79" s="16"/>
      <c r="T79" s="16"/>
      <c r="U79" s="16"/>
      <c r="V79" s="30"/>
      <c r="W79" s="29"/>
      <c r="X79" s="29"/>
      <c r="Y79" s="29"/>
      <c r="Z79" s="29"/>
      <c r="AA79" s="29"/>
      <c r="AB79" s="29"/>
      <c r="AC79" s="29"/>
      <c r="AD79" s="29"/>
      <c r="AE79" s="35"/>
      <c r="AF79" s="35"/>
      <c r="AG79" s="35"/>
      <c r="AH79" s="35"/>
      <c r="AI79" s="35"/>
      <c r="AJ79" s="35"/>
      <c r="AK79" s="35"/>
      <c r="AL79" s="35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</row>
    <row r="80" spans="1:56" x14ac:dyDescent="0.25">
      <c r="A80" s="15"/>
      <c r="B80" s="16"/>
      <c r="C80" s="16"/>
      <c r="D80" s="16"/>
      <c r="E80" s="16"/>
      <c r="F80" s="16"/>
      <c r="G80" s="16"/>
      <c r="H80" s="16"/>
      <c r="I80" s="16"/>
      <c r="J80" s="16"/>
      <c r="K80" s="15"/>
      <c r="L80" s="16"/>
      <c r="M80" s="16"/>
      <c r="N80" s="16"/>
      <c r="O80" s="15"/>
      <c r="P80" s="16"/>
      <c r="Q80" s="4"/>
      <c r="R80" s="16"/>
      <c r="S80" s="16"/>
      <c r="T80" s="16"/>
      <c r="U80" s="16"/>
      <c r="V80" s="30"/>
      <c r="W80" s="29"/>
      <c r="X80" s="29"/>
      <c r="Y80" s="29"/>
      <c r="Z80" s="29"/>
      <c r="AA80" s="29"/>
      <c r="AB80" s="29"/>
      <c r="AC80" s="29"/>
      <c r="AD80" s="29"/>
      <c r="AE80" s="35"/>
      <c r="AF80" s="35"/>
      <c r="AG80" s="35"/>
      <c r="AH80" s="35"/>
      <c r="AI80" s="35"/>
      <c r="AJ80" s="35"/>
      <c r="AK80" s="35"/>
      <c r="AL80" s="35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</row>
    <row r="81" spans="1:56" x14ac:dyDescent="0.25">
      <c r="A81" s="15"/>
      <c r="B81" s="16"/>
      <c r="C81" s="16"/>
      <c r="D81" s="16"/>
      <c r="E81" s="16"/>
      <c r="F81" s="16"/>
      <c r="G81" s="16"/>
      <c r="H81" s="16"/>
      <c r="I81" s="16"/>
      <c r="J81" s="16"/>
      <c r="K81" s="15"/>
      <c r="L81" s="16"/>
      <c r="M81" s="16"/>
      <c r="N81" s="16"/>
      <c r="O81" s="15"/>
      <c r="P81" s="16"/>
      <c r="Q81" s="4"/>
      <c r="R81" s="16"/>
      <c r="S81" s="16"/>
      <c r="T81" s="16"/>
      <c r="U81" s="16"/>
      <c r="V81" s="30"/>
      <c r="W81" s="29"/>
      <c r="X81" s="29"/>
      <c r="Y81" s="29"/>
      <c r="Z81" s="29"/>
      <c r="AA81" s="29"/>
      <c r="AB81" s="29"/>
      <c r="AC81" s="29"/>
      <c r="AD81" s="29"/>
      <c r="AE81" s="35"/>
      <c r="AF81" s="35"/>
      <c r="AG81" s="35"/>
      <c r="AH81" s="35"/>
      <c r="AI81" s="35"/>
      <c r="AJ81" s="35"/>
      <c r="AK81" s="35"/>
      <c r="AL81" s="35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</row>
    <row r="82" spans="1:56" x14ac:dyDescent="0.25">
      <c r="A82" s="15"/>
      <c r="B82" s="16"/>
      <c r="C82" s="16"/>
      <c r="D82" s="16"/>
      <c r="E82" s="16"/>
      <c r="F82" s="16"/>
      <c r="G82" s="16"/>
      <c r="H82" s="16"/>
      <c r="I82" s="16"/>
      <c r="J82" s="16"/>
      <c r="K82" s="15"/>
      <c r="L82" s="16"/>
      <c r="M82" s="16"/>
      <c r="N82" s="16"/>
      <c r="O82" s="15"/>
      <c r="P82" s="16"/>
      <c r="Q82" s="4"/>
      <c r="R82" s="16"/>
      <c r="S82" s="16"/>
      <c r="T82" s="16"/>
      <c r="U82" s="16"/>
      <c r="V82" s="30"/>
      <c r="W82" s="29"/>
      <c r="X82" s="29"/>
      <c r="Y82" s="29"/>
      <c r="Z82" s="29"/>
      <c r="AA82" s="29"/>
      <c r="AB82" s="29"/>
      <c r="AC82" s="29"/>
      <c r="AD82" s="29"/>
      <c r="AE82" s="35"/>
      <c r="AF82" s="35"/>
      <c r="AG82" s="35"/>
      <c r="AH82" s="35"/>
      <c r="AI82" s="35"/>
      <c r="AJ82" s="35"/>
      <c r="AK82" s="35"/>
      <c r="AL82" s="35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</row>
    <row r="83" spans="1:56" x14ac:dyDescent="0.25">
      <c r="A83" s="15"/>
      <c r="B83" s="16"/>
      <c r="C83" s="16"/>
      <c r="D83" s="16"/>
      <c r="E83" s="16"/>
      <c r="F83" s="16"/>
      <c r="G83" s="16"/>
      <c r="H83" s="16"/>
      <c r="I83" s="16"/>
      <c r="J83" s="16"/>
      <c r="K83" s="15"/>
      <c r="L83" s="16"/>
      <c r="M83" s="16"/>
      <c r="N83" s="16"/>
      <c r="O83" s="15"/>
      <c r="P83" s="16"/>
      <c r="Q83" s="4"/>
      <c r="R83" s="16"/>
      <c r="S83" s="16"/>
      <c r="T83" s="16"/>
      <c r="U83" s="16"/>
      <c r="V83" s="30"/>
      <c r="W83" s="29"/>
      <c r="X83" s="29"/>
      <c r="Y83" s="29"/>
      <c r="Z83" s="29"/>
      <c r="AA83" s="29"/>
      <c r="AB83" s="29"/>
      <c r="AC83" s="29"/>
      <c r="AD83" s="29"/>
      <c r="AE83" s="35"/>
      <c r="AF83" s="35"/>
      <c r="AG83" s="35"/>
      <c r="AH83" s="35"/>
      <c r="AI83" s="35"/>
      <c r="AJ83" s="35"/>
      <c r="AK83" s="35"/>
      <c r="AL83" s="35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</row>
    <row r="84" spans="1:56" x14ac:dyDescent="0.25">
      <c r="A84" s="15"/>
      <c r="B84" s="16"/>
      <c r="C84" s="16"/>
      <c r="D84" s="16"/>
      <c r="E84" s="16"/>
      <c r="F84" s="16"/>
      <c r="G84" s="16"/>
      <c r="H84" s="16"/>
      <c r="I84" s="16"/>
      <c r="J84" s="16"/>
      <c r="K84" s="15"/>
      <c r="L84" s="16"/>
      <c r="M84" s="16"/>
      <c r="N84" s="16"/>
      <c r="O84" s="15"/>
      <c r="P84" s="16"/>
      <c r="Q84" s="4"/>
      <c r="R84" s="16"/>
      <c r="S84" s="16"/>
      <c r="T84" s="16"/>
      <c r="U84" s="16"/>
      <c r="V84" s="30"/>
      <c r="W84" s="29"/>
      <c r="X84" s="35"/>
      <c r="Y84" s="35"/>
      <c r="Z84" s="35"/>
      <c r="AA84" s="35"/>
      <c r="AB84" s="29"/>
      <c r="AC84" s="29"/>
      <c r="AD84" s="29"/>
      <c r="AE84" s="35"/>
      <c r="AF84" s="35"/>
      <c r="AG84" s="35"/>
      <c r="AH84" s="35"/>
      <c r="AI84" s="35"/>
      <c r="AJ84" s="35"/>
      <c r="AK84" s="35"/>
      <c r="AL84" s="35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</row>
    <row r="85" spans="1:56" x14ac:dyDescent="0.25">
      <c r="A85" s="15"/>
      <c r="B85" s="16"/>
      <c r="C85" s="16"/>
      <c r="D85" s="16"/>
      <c r="E85" s="16"/>
      <c r="F85" s="16"/>
      <c r="G85" s="16"/>
      <c r="H85" s="16"/>
      <c r="I85" s="16"/>
      <c r="J85" s="16"/>
      <c r="K85" s="15"/>
      <c r="L85" s="16"/>
      <c r="M85" s="16"/>
      <c r="N85" s="16"/>
      <c r="O85" s="15"/>
      <c r="P85" s="16"/>
      <c r="Q85" s="4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</row>
    <row r="86" spans="1:56" x14ac:dyDescent="0.25">
      <c r="A86" s="15"/>
      <c r="B86" s="16"/>
      <c r="C86" s="16"/>
      <c r="D86" s="16"/>
      <c r="E86" s="16"/>
      <c r="F86" s="16"/>
      <c r="G86" s="16"/>
      <c r="H86" s="16"/>
      <c r="I86" s="16"/>
      <c r="J86" s="16"/>
      <c r="K86" s="15"/>
      <c r="L86" s="16"/>
      <c r="M86" s="16"/>
      <c r="N86" s="16"/>
      <c r="O86" s="15"/>
      <c r="P86" s="16"/>
      <c r="Q86" s="4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</row>
    <row r="87" spans="1:56" x14ac:dyDescent="0.25">
      <c r="A87" s="15"/>
      <c r="B87" s="16"/>
      <c r="C87" s="16"/>
      <c r="D87" s="16"/>
      <c r="E87" s="16"/>
      <c r="F87" s="16"/>
      <c r="G87" s="16"/>
      <c r="H87" s="16"/>
      <c r="I87" s="16"/>
      <c r="J87" s="16"/>
      <c r="K87" s="15"/>
      <c r="L87" s="16"/>
      <c r="M87" s="16"/>
      <c r="N87" s="16"/>
      <c r="O87" s="15"/>
      <c r="P87" s="16"/>
      <c r="Q87" s="4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</row>
    <row r="88" spans="1:56" x14ac:dyDescent="0.25">
      <c r="A88" s="15"/>
      <c r="B88" s="16"/>
      <c r="C88" s="16"/>
      <c r="D88" s="16"/>
      <c r="E88" s="16"/>
      <c r="F88" s="16"/>
      <c r="G88" s="16"/>
      <c r="H88" s="16"/>
      <c r="I88" s="16"/>
      <c r="J88" s="16"/>
      <c r="K88" s="15"/>
      <c r="L88" s="16"/>
      <c r="M88" s="16"/>
      <c r="N88" s="16"/>
      <c r="O88" s="15"/>
      <c r="P88" s="16"/>
      <c r="Q88" s="4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</row>
    <row r="89" spans="1:56" x14ac:dyDescent="0.25">
      <c r="A89" s="19"/>
      <c r="B89" s="20"/>
      <c r="C89" s="16"/>
      <c r="D89" s="16"/>
      <c r="E89" s="16"/>
      <c r="F89" s="16"/>
      <c r="G89" s="16"/>
      <c r="H89" s="16"/>
      <c r="I89" s="16"/>
      <c r="J89" s="16"/>
      <c r="K89" s="15"/>
      <c r="L89" s="16"/>
      <c r="M89" s="16"/>
      <c r="N89" s="16"/>
      <c r="O89" s="15"/>
      <c r="P89" s="16"/>
      <c r="Q89" s="4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</row>
    <row r="90" spans="1:56" x14ac:dyDescent="0.25">
      <c r="A90" s="21" t="s">
        <v>0</v>
      </c>
      <c r="B90" s="22">
        <f>(SUM(C14:N14)*28%)/B41</f>
        <v>1274.0000000000002</v>
      </c>
      <c r="C90" s="36"/>
      <c r="D90" s="36"/>
      <c r="E90" s="36"/>
      <c r="F90" s="36"/>
      <c r="G90" s="36"/>
      <c r="H90" s="36"/>
      <c r="I90" s="36"/>
      <c r="J90" s="36"/>
      <c r="K90" s="1"/>
      <c r="L90" s="36"/>
      <c r="M90" s="36"/>
      <c r="N90" s="36"/>
      <c r="O90" s="1"/>
      <c r="P90" s="36"/>
      <c r="Q90" s="2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</row>
    <row r="91" spans="1:56" x14ac:dyDescent="0.25">
      <c r="A91" s="19"/>
      <c r="B91" s="20"/>
      <c r="C91" s="36"/>
      <c r="D91" s="36"/>
      <c r="E91" s="36"/>
      <c r="F91" s="36"/>
      <c r="G91" s="36"/>
      <c r="H91" s="36"/>
      <c r="I91" s="36"/>
      <c r="J91" s="36"/>
      <c r="K91" s="1"/>
      <c r="L91" s="36"/>
      <c r="M91" s="36"/>
      <c r="N91" s="36"/>
      <c r="O91" s="1"/>
      <c r="P91" s="36"/>
      <c r="Q91" s="2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</row>
    <row r="92" spans="1:56" x14ac:dyDescent="0.25">
      <c r="A92" s="1"/>
      <c r="B92" s="36"/>
      <c r="C92" s="36"/>
      <c r="D92" s="36"/>
      <c r="E92" s="36"/>
      <c r="F92" s="36"/>
      <c r="G92" s="36"/>
      <c r="H92" s="36"/>
      <c r="I92" s="36"/>
      <c r="J92" s="36"/>
      <c r="K92" s="1"/>
      <c r="L92" s="36"/>
      <c r="M92" s="36"/>
      <c r="N92" s="36"/>
      <c r="O92" s="1"/>
      <c r="P92" s="36"/>
      <c r="Q92" s="2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</row>
    <row r="93" spans="1:56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36"/>
      <c r="Q93" s="2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</row>
    <row r="94" spans="1:56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3"/>
      <c r="P94" s="36"/>
      <c r="Q94" s="2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</row>
    <row r="95" spans="1:56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3"/>
      <c r="P95" s="36"/>
      <c r="Q95" s="2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</row>
    <row r="96" spans="1:56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3"/>
      <c r="P96" s="36"/>
      <c r="Q96" s="2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</row>
    <row r="97" spans="1:56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3"/>
      <c r="P97" s="36"/>
      <c r="Q97" s="2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</row>
    <row r="98" spans="1:56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3"/>
      <c r="P98" s="36"/>
      <c r="Q98" s="2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</row>
    <row r="99" spans="1:56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3"/>
      <c r="P99" s="36"/>
      <c r="Q99" s="2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</row>
    <row r="100" spans="1:56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3"/>
      <c r="P100" s="36"/>
      <c r="Q100" s="2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</row>
    <row r="101" spans="1:56" x14ac:dyDescent="0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3"/>
      <c r="P101" s="36"/>
      <c r="Q101" s="2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</row>
    <row r="102" spans="1:56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3"/>
      <c r="P102" s="36"/>
      <c r="Q102" s="2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</row>
    <row r="103" spans="1:56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3"/>
      <c r="P103" s="36"/>
      <c r="Q103" s="2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</row>
    <row r="104" spans="1:56" x14ac:dyDescent="0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3"/>
      <c r="P104" s="36"/>
      <c r="Q104" s="2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</row>
    <row r="105" spans="1:56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3"/>
      <c r="P105" s="36"/>
      <c r="Q105" s="2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</row>
    <row r="106" spans="1:56" x14ac:dyDescent="0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3"/>
      <c r="P106" s="36"/>
      <c r="Q106" s="2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</row>
    <row r="107" spans="1:56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3"/>
      <c r="P107" s="36"/>
      <c r="Q107" s="2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</row>
    <row r="108" spans="1:56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"/>
      <c r="P108" s="36"/>
      <c r="Q108" s="2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</row>
    <row r="109" spans="1:56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"/>
      <c r="P109" s="36"/>
      <c r="Q109" s="2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</row>
    <row r="110" spans="1:56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"/>
      <c r="P110" s="36"/>
      <c r="Q110" s="2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</row>
    <row r="111" spans="1:56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5"/>
      <c r="P111" s="16"/>
      <c r="Q111" s="4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</row>
    <row r="112" spans="1:56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5"/>
      <c r="P112" s="16"/>
      <c r="Q112" s="4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</row>
    <row r="113" spans="1:56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5"/>
      <c r="P113" s="16"/>
      <c r="Q113" s="4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</row>
    <row r="114" spans="1:56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5"/>
      <c r="P114" s="16"/>
      <c r="Q114" s="4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</row>
    <row r="115" spans="1:56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5"/>
      <c r="P115" s="16"/>
      <c r="Q115" s="4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</row>
    <row r="116" spans="1:56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5"/>
      <c r="P116" s="16"/>
      <c r="Q116" s="4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</row>
    <row r="117" spans="1:56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5"/>
      <c r="P117" s="16"/>
      <c r="Q117" s="4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</row>
    <row r="118" spans="1:56" x14ac:dyDescent="0.25">
      <c r="O118" s="15"/>
      <c r="P118" s="16"/>
      <c r="Q118" s="4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</row>
    <row r="119" spans="1:56" x14ac:dyDescent="0.25">
      <c r="O119" s="15"/>
      <c r="P119" s="16"/>
      <c r="Q119" s="4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</row>
    <row r="120" spans="1:56" x14ac:dyDescent="0.25">
      <c r="O120" s="15"/>
      <c r="P120" s="16"/>
      <c r="Q120" s="4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</row>
    <row r="121" spans="1:56" x14ac:dyDescent="0.25">
      <c r="O121" s="15"/>
      <c r="P121" s="16"/>
      <c r="Q121" s="4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</row>
    <row r="122" spans="1:56" x14ac:dyDescent="0.25">
      <c r="O122" s="15"/>
      <c r="P122" s="16"/>
      <c r="Q122" s="4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</row>
    <row r="123" spans="1:56" x14ac:dyDescent="0.25">
      <c r="O123" s="15"/>
      <c r="P123" s="16"/>
      <c r="Q123" s="4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</row>
    <row r="124" spans="1:56" x14ac:dyDescent="0.25">
      <c r="A124" s="15"/>
      <c r="B124" s="16"/>
      <c r="C124" s="16"/>
      <c r="D124" s="16"/>
      <c r="E124" s="16"/>
      <c r="F124" s="16"/>
      <c r="G124" s="16"/>
      <c r="H124" s="16"/>
      <c r="I124" s="16"/>
      <c r="J124" s="16"/>
      <c r="K124" s="15"/>
      <c r="L124" s="16"/>
      <c r="M124" s="16"/>
      <c r="N124" s="16"/>
      <c r="O124" s="15"/>
      <c r="P124" s="16"/>
      <c r="Q124" s="4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</row>
    <row r="125" spans="1:56" x14ac:dyDescent="0.25">
      <c r="A125" s="15"/>
      <c r="B125" s="16"/>
      <c r="C125" s="16"/>
      <c r="D125" s="16"/>
      <c r="E125" s="16"/>
      <c r="F125" s="16"/>
      <c r="G125" s="16"/>
      <c r="H125" s="16"/>
      <c r="I125" s="16"/>
      <c r="J125" s="16"/>
      <c r="K125" s="15"/>
      <c r="L125" s="16"/>
      <c r="M125" s="16"/>
      <c r="N125" s="16"/>
      <c r="O125" s="15"/>
      <c r="P125" s="16"/>
      <c r="Q125" s="4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</row>
    <row r="126" spans="1:56" x14ac:dyDescent="0.25">
      <c r="A126" s="15"/>
      <c r="B126" s="16"/>
      <c r="C126" s="16"/>
      <c r="D126" s="16"/>
      <c r="E126" s="16"/>
      <c r="F126" s="16"/>
      <c r="G126" s="16"/>
      <c r="H126" s="16"/>
      <c r="I126" s="16"/>
      <c r="J126" s="16"/>
      <c r="K126" s="15"/>
      <c r="L126" s="16"/>
      <c r="M126" s="16"/>
      <c r="N126" s="16"/>
      <c r="O126" s="15"/>
      <c r="P126" s="16"/>
      <c r="Q126" s="4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</row>
    <row r="127" spans="1:56" x14ac:dyDescent="0.25">
      <c r="A127" s="15"/>
      <c r="B127" s="16"/>
      <c r="C127" s="16"/>
      <c r="D127" s="16"/>
      <c r="E127" s="16"/>
      <c r="F127" s="16"/>
      <c r="G127" s="16"/>
      <c r="H127" s="16"/>
      <c r="I127" s="16"/>
      <c r="J127" s="16"/>
      <c r="K127" s="15"/>
      <c r="L127" s="16"/>
      <c r="M127" s="16"/>
      <c r="N127" s="16"/>
      <c r="O127" s="15"/>
      <c r="P127" s="16"/>
      <c r="Q127" s="4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</row>
    <row r="128" spans="1:56" x14ac:dyDescent="0.25">
      <c r="A128" s="15"/>
      <c r="B128" s="16"/>
      <c r="C128" s="16"/>
      <c r="D128" s="16"/>
      <c r="E128" s="16"/>
      <c r="F128" s="16"/>
      <c r="G128" s="16"/>
      <c r="H128" s="16"/>
      <c r="I128" s="16"/>
      <c r="J128" s="16"/>
      <c r="K128" s="15"/>
      <c r="L128" s="16"/>
      <c r="M128" s="16"/>
      <c r="N128" s="16"/>
      <c r="O128" s="15"/>
      <c r="P128" s="16"/>
      <c r="Q128" s="4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</row>
    <row r="129" spans="1:56" x14ac:dyDescent="0.25">
      <c r="A129" s="15"/>
      <c r="B129" s="16"/>
      <c r="C129" s="16"/>
      <c r="D129" s="16"/>
      <c r="E129" s="16"/>
      <c r="F129" s="16"/>
      <c r="G129" s="16"/>
      <c r="H129" s="16"/>
      <c r="I129" s="16"/>
      <c r="J129" s="16"/>
      <c r="K129" s="15"/>
      <c r="L129" s="16"/>
      <c r="M129" s="16"/>
      <c r="N129" s="16"/>
      <c r="O129" s="15"/>
      <c r="P129" s="16"/>
      <c r="Q129" s="4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</row>
    <row r="130" spans="1:56" x14ac:dyDescent="0.25">
      <c r="A130" s="15"/>
      <c r="B130" s="16"/>
      <c r="C130" s="16"/>
      <c r="D130" s="16"/>
      <c r="E130" s="16"/>
      <c r="F130" s="16"/>
      <c r="G130" s="16"/>
      <c r="H130" s="16"/>
      <c r="I130" s="16"/>
      <c r="J130" s="16"/>
      <c r="K130" s="15"/>
      <c r="L130" s="16"/>
      <c r="M130" s="16"/>
      <c r="N130" s="16"/>
      <c r="O130" s="15"/>
      <c r="P130" s="16"/>
      <c r="Q130" s="4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</row>
    <row r="131" spans="1:56" x14ac:dyDescent="0.25">
      <c r="A131" s="15"/>
      <c r="B131" s="16"/>
      <c r="C131" s="16"/>
      <c r="D131" s="16"/>
      <c r="E131" s="16"/>
      <c r="F131" s="16"/>
      <c r="G131" s="16"/>
      <c r="H131" s="16"/>
      <c r="I131" s="16"/>
      <c r="J131" s="16"/>
      <c r="K131" s="15"/>
      <c r="L131" s="16"/>
      <c r="M131" s="16"/>
      <c r="N131" s="16"/>
      <c r="O131" s="15"/>
      <c r="P131" s="16"/>
      <c r="Q131" s="4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</row>
    <row r="132" spans="1:56" x14ac:dyDescent="0.25">
      <c r="A132" s="15"/>
      <c r="B132" s="16"/>
      <c r="C132" s="16"/>
      <c r="D132" s="16"/>
      <c r="E132" s="16"/>
      <c r="F132" s="16"/>
      <c r="G132" s="16"/>
      <c r="H132" s="16"/>
      <c r="I132" s="16"/>
      <c r="J132" s="16"/>
      <c r="K132" s="15"/>
      <c r="L132" s="16"/>
      <c r="M132" s="16"/>
      <c r="N132" s="16"/>
      <c r="O132" s="15"/>
      <c r="P132" s="16"/>
      <c r="Q132" s="4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</row>
    <row r="133" spans="1:56" x14ac:dyDescent="0.25">
      <c r="A133" s="15"/>
      <c r="B133" s="16"/>
      <c r="C133" s="16"/>
      <c r="D133" s="16"/>
      <c r="E133" s="16"/>
      <c r="F133" s="16"/>
      <c r="G133" s="16"/>
      <c r="H133" s="16"/>
      <c r="I133" s="16"/>
      <c r="J133" s="16"/>
      <c r="K133" s="15"/>
      <c r="L133" s="16"/>
      <c r="M133" s="16"/>
      <c r="N133" s="16"/>
      <c r="O133" s="15"/>
      <c r="P133" s="16"/>
      <c r="Q133" s="4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</row>
    <row r="134" spans="1:56" x14ac:dyDescent="0.25">
      <c r="A134" s="15"/>
      <c r="B134" s="16"/>
      <c r="C134" s="16"/>
      <c r="D134" s="16"/>
      <c r="E134" s="16"/>
      <c r="F134" s="16"/>
      <c r="G134" s="16"/>
      <c r="H134" s="16"/>
      <c r="I134" s="16"/>
      <c r="J134" s="16"/>
      <c r="K134" s="15"/>
      <c r="L134" s="16"/>
      <c r="M134" s="16"/>
      <c r="N134" s="16"/>
      <c r="O134" s="15"/>
      <c r="P134" s="16"/>
      <c r="Q134" s="4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</row>
    <row r="135" spans="1:56" x14ac:dyDescent="0.25">
      <c r="A135" s="15"/>
      <c r="B135" s="16"/>
      <c r="C135" s="16"/>
      <c r="D135" s="16"/>
      <c r="E135" s="16"/>
      <c r="F135" s="16"/>
      <c r="G135" s="16"/>
      <c r="H135" s="16"/>
      <c r="I135" s="16"/>
      <c r="J135" s="16"/>
      <c r="K135" s="15"/>
      <c r="L135" s="16"/>
      <c r="M135" s="16"/>
      <c r="N135" s="16"/>
      <c r="O135" s="15"/>
      <c r="P135" s="16"/>
      <c r="Q135" s="4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</row>
    <row r="136" spans="1:56" x14ac:dyDescent="0.25">
      <c r="A136" s="15"/>
      <c r="B136" s="16"/>
      <c r="C136" s="16"/>
      <c r="D136" s="16"/>
      <c r="E136" s="16"/>
      <c r="F136" s="16"/>
      <c r="G136" s="16"/>
      <c r="H136" s="16"/>
      <c r="I136" s="16"/>
      <c r="J136" s="16"/>
      <c r="K136" s="15"/>
      <c r="L136" s="16"/>
      <c r="M136" s="16"/>
      <c r="N136" s="16"/>
      <c r="O136" s="15"/>
      <c r="P136" s="16"/>
      <c r="Q136" s="4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</row>
    <row r="137" spans="1:56" x14ac:dyDescent="0.25">
      <c r="A137" s="15"/>
      <c r="B137" s="16"/>
      <c r="C137" s="16"/>
      <c r="D137" s="16"/>
      <c r="E137" s="16"/>
      <c r="F137" s="16"/>
      <c r="G137" s="16"/>
      <c r="H137" s="16"/>
      <c r="I137" s="16"/>
      <c r="J137" s="16"/>
      <c r="K137" s="15"/>
      <c r="L137" s="16"/>
      <c r="M137" s="16"/>
      <c r="N137" s="16"/>
      <c r="O137" s="15"/>
      <c r="P137" s="16"/>
      <c r="Q137" s="4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</row>
    <row r="138" spans="1:56" x14ac:dyDescent="0.25">
      <c r="A138" s="15"/>
      <c r="B138" s="16"/>
      <c r="C138" s="16"/>
      <c r="D138" s="16"/>
      <c r="E138" s="16"/>
      <c r="F138" s="16"/>
      <c r="G138" s="16"/>
      <c r="H138" s="16"/>
      <c r="I138" s="16"/>
      <c r="J138" s="16"/>
      <c r="K138" s="15"/>
      <c r="L138" s="16"/>
      <c r="M138" s="16"/>
      <c r="N138" s="16"/>
      <c r="O138" s="15"/>
      <c r="P138" s="16"/>
      <c r="Q138" s="4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</row>
    <row r="139" spans="1:56" x14ac:dyDescent="0.25">
      <c r="A139" s="15"/>
      <c r="B139" s="16"/>
      <c r="C139" s="16"/>
      <c r="D139" s="16"/>
      <c r="E139" s="16"/>
      <c r="F139" s="16"/>
      <c r="G139" s="16"/>
      <c r="H139" s="16"/>
      <c r="I139" s="16"/>
      <c r="J139" s="16"/>
      <c r="K139" s="15"/>
      <c r="L139" s="16"/>
      <c r="M139" s="16"/>
      <c r="N139" s="16"/>
      <c r="O139" s="15"/>
      <c r="P139" s="16"/>
      <c r="Q139" s="4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</row>
    <row r="140" spans="1:56" x14ac:dyDescent="0.25">
      <c r="A140" s="15"/>
      <c r="B140" s="16"/>
      <c r="C140" s="16"/>
      <c r="D140" s="16"/>
      <c r="E140" s="16"/>
      <c r="F140" s="16"/>
      <c r="G140" s="16"/>
      <c r="H140" s="16"/>
      <c r="I140" s="16"/>
      <c r="J140" s="16"/>
      <c r="K140" s="15"/>
      <c r="L140" s="16"/>
      <c r="M140" s="16"/>
      <c r="N140" s="16"/>
      <c r="O140" s="15"/>
      <c r="P140" s="16"/>
      <c r="Q140" s="4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</row>
    <row r="141" spans="1:56" x14ac:dyDescent="0.25">
      <c r="A141" s="15"/>
      <c r="B141" s="16"/>
      <c r="C141" s="16"/>
      <c r="D141" s="16"/>
      <c r="E141" s="16"/>
      <c r="F141" s="16"/>
      <c r="G141" s="16"/>
      <c r="H141" s="16"/>
      <c r="I141" s="16"/>
      <c r="J141" s="16"/>
      <c r="K141" s="15"/>
      <c r="L141" s="16"/>
      <c r="M141" s="16"/>
      <c r="N141" s="16"/>
      <c r="O141" s="15"/>
      <c r="P141" s="16"/>
      <c r="Q141" s="4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</row>
    <row r="142" spans="1:56" x14ac:dyDescent="0.25">
      <c r="A142" s="15"/>
      <c r="B142" s="16"/>
      <c r="C142" s="16"/>
      <c r="D142" s="16"/>
      <c r="E142" s="16"/>
      <c r="F142" s="16"/>
      <c r="G142" s="16"/>
      <c r="H142" s="16"/>
      <c r="I142" s="16"/>
      <c r="J142" s="16"/>
      <c r="K142" s="15"/>
      <c r="L142" s="16"/>
      <c r="M142" s="16"/>
      <c r="N142" s="16"/>
      <c r="O142" s="15"/>
      <c r="P142" s="16"/>
      <c r="Q142" s="4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</row>
    <row r="143" spans="1:56" x14ac:dyDescent="0.25">
      <c r="A143" s="15"/>
      <c r="B143" s="16"/>
      <c r="C143" s="16"/>
      <c r="D143" s="16"/>
      <c r="E143" s="16"/>
      <c r="F143" s="16"/>
      <c r="G143" s="16"/>
      <c r="H143" s="16"/>
      <c r="I143" s="16"/>
      <c r="J143" s="16"/>
      <c r="K143" s="15"/>
      <c r="L143" s="16"/>
      <c r="M143" s="16"/>
      <c r="N143" s="16"/>
      <c r="O143" s="15"/>
      <c r="P143" s="16"/>
      <c r="Q143" s="4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</row>
    <row r="144" spans="1:56" x14ac:dyDescent="0.25">
      <c r="A144" s="15"/>
      <c r="B144" s="16"/>
      <c r="C144" s="16"/>
      <c r="D144" s="16"/>
      <c r="E144" s="16"/>
      <c r="F144" s="16"/>
      <c r="G144" s="16"/>
      <c r="H144" s="16"/>
      <c r="I144" s="16"/>
      <c r="J144" s="16"/>
      <c r="K144" s="15"/>
      <c r="L144" s="16"/>
      <c r="M144" s="16"/>
      <c r="N144" s="16"/>
      <c r="O144" s="15"/>
      <c r="P144" s="16"/>
      <c r="Q144" s="4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</row>
    <row r="145" spans="1:56" x14ac:dyDescent="0.25">
      <c r="A145" s="15"/>
      <c r="B145" s="16"/>
      <c r="C145" s="16"/>
      <c r="D145" s="16"/>
      <c r="E145" s="16"/>
      <c r="F145" s="16"/>
      <c r="G145" s="16"/>
      <c r="H145" s="16"/>
      <c r="I145" s="16"/>
      <c r="J145" s="16"/>
      <c r="K145" s="15"/>
      <c r="L145" s="16"/>
      <c r="M145" s="16"/>
      <c r="N145" s="16"/>
      <c r="O145" s="15"/>
      <c r="P145" s="16"/>
      <c r="Q145" s="4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</row>
    <row r="146" spans="1:56" x14ac:dyDescent="0.25">
      <c r="A146" s="15"/>
      <c r="B146" s="16"/>
      <c r="C146" s="16"/>
      <c r="D146" s="16"/>
      <c r="E146" s="16"/>
      <c r="F146" s="16"/>
      <c r="G146" s="16"/>
      <c r="H146" s="16"/>
      <c r="I146" s="16"/>
      <c r="J146" s="16"/>
      <c r="K146" s="15"/>
      <c r="L146" s="16"/>
      <c r="M146" s="16"/>
      <c r="N146" s="16"/>
      <c r="O146" s="15"/>
      <c r="P146" s="16"/>
      <c r="Q146" s="4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</row>
    <row r="147" spans="1:56" x14ac:dyDescent="0.25">
      <c r="A147" s="15"/>
      <c r="B147" s="16"/>
      <c r="C147" s="16"/>
      <c r="D147" s="16"/>
      <c r="E147" s="16"/>
      <c r="F147" s="16"/>
      <c r="G147" s="16"/>
      <c r="H147" s="16"/>
      <c r="I147" s="16"/>
      <c r="J147" s="16"/>
      <c r="K147" s="15"/>
      <c r="L147" s="16"/>
      <c r="M147" s="16"/>
      <c r="N147" s="16"/>
      <c r="O147" s="15"/>
      <c r="P147" s="16"/>
      <c r="Q147" s="4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</row>
    <row r="148" spans="1:56" x14ac:dyDescent="0.25">
      <c r="A148" s="15"/>
      <c r="B148" s="16"/>
      <c r="C148" s="16"/>
      <c r="D148" s="16"/>
      <c r="E148" s="16"/>
      <c r="F148" s="16"/>
      <c r="G148" s="16"/>
      <c r="H148" s="16"/>
      <c r="I148" s="16"/>
      <c r="J148" s="16"/>
      <c r="K148" s="15"/>
      <c r="L148" s="16"/>
      <c r="M148" s="16"/>
      <c r="N148" s="16"/>
      <c r="O148" s="15"/>
      <c r="P148" s="16"/>
      <c r="Q148" s="4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</row>
    <row r="149" spans="1:56" x14ac:dyDescent="0.25">
      <c r="A149" s="15"/>
      <c r="B149" s="16"/>
      <c r="C149" s="16"/>
      <c r="D149" s="16"/>
      <c r="E149" s="16"/>
      <c r="F149" s="16"/>
      <c r="G149" s="16"/>
      <c r="H149" s="16"/>
      <c r="I149" s="16"/>
      <c r="J149" s="16"/>
      <c r="K149" s="15"/>
      <c r="L149" s="16"/>
      <c r="M149" s="16"/>
      <c r="N149" s="16"/>
      <c r="O149" s="15"/>
      <c r="P149" s="16"/>
      <c r="Q149" s="4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</row>
    <row r="150" spans="1:56" x14ac:dyDescent="0.25">
      <c r="A150" s="15"/>
      <c r="B150" s="16"/>
      <c r="C150" s="16"/>
      <c r="D150" s="16"/>
      <c r="E150" s="16"/>
      <c r="F150" s="16"/>
      <c r="G150" s="16"/>
      <c r="H150" s="16"/>
      <c r="I150" s="16"/>
      <c r="J150" s="16"/>
      <c r="K150" s="15"/>
      <c r="L150" s="16"/>
      <c r="M150" s="16"/>
      <c r="N150" s="16"/>
      <c r="O150" s="15"/>
      <c r="P150" s="16"/>
      <c r="Q150" s="4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</row>
    <row r="151" spans="1:56" x14ac:dyDescent="0.25">
      <c r="A151" s="15"/>
      <c r="B151" s="16"/>
      <c r="C151" s="16"/>
      <c r="D151" s="16"/>
      <c r="E151" s="16"/>
      <c r="F151" s="16"/>
      <c r="G151" s="16"/>
      <c r="H151" s="16"/>
      <c r="I151" s="16"/>
      <c r="J151" s="16"/>
      <c r="K151" s="15"/>
      <c r="L151" s="16"/>
      <c r="M151" s="16"/>
      <c r="N151" s="16"/>
      <c r="O151" s="15"/>
      <c r="P151" s="16"/>
      <c r="Q151" s="4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</row>
    <row r="152" spans="1:56" x14ac:dyDescent="0.25">
      <c r="A152" s="15"/>
      <c r="B152" s="16"/>
      <c r="C152" s="16"/>
      <c r="D152" s="16"/>
      <c r="E152" s="16"/>
      <c r="F152" s="16"/>
      <c r="G152" s="16"/>
      <c r="H152" s="16"/>
      <c r="I152" s="16"/>
      <c r="J152" s="16"/>
      <c r="K152" s="15"/>
      <c r="L152" s="16"/>
      <c r="M152" s="16"/>
      <c r="N152" s="16"/>
      <c r="O152" s="15"/>
      <c r="P152" s="16"/>
      <c r="Q152" s="4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</row>
    <row r="153" spans="1:56" x14ac:dyDescent="0.25">
      <c r="A153" s="15"/>
      <c r="B153" s="16"/>
      <c r="C153" s="16"/>
      <c r="D153" s="16"/>
      <c r="E153" s="16"/>
      <c r="F153" s="16"/>
      <c r="G153" s="16"/>
      <c r="H153" s="16"/>
      <c r="I153" s="16"/>
      <c r="J153" s="16"/>
      <c r="K153" s="15"/>
      <c r="L153" s="16"/>
      <c r="M153" s="16"/>
      <c r="N153" s="16"/>
      <c r="O153" s="15"/>
      <c r="P153" s="16"/>
      <c r="Q153" s="4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</row>
    <row r="154" spans="1:56" x14ac:dyDescent="0.25">
      <c r="A154" s="15"/>
      <c r="B154" s="16"/>
      <c r="C154" s="16"/>
      <c r="D154" s="16"/>
      <c r="E154" s="16"/>
      <c r="F154" s="16"/>
      <c r="G154" s="16"/>
      <c r="H154" s="16"/>
      <c r="I154" s="16"/>
      <c r="J154" s="16"/>
      <c r="K154" s="15"/>
      <c r="L154" s="16"/>
      <c r="M154" s="16"/>
      <c r="N154" s="16"/>
      <c r="O154" s="15"/>
      <c r="P154" s="16"/>
      <c r="Q154" s="4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</row>
    <row r="155" spans="1:56" x14ac:dyDescent="0.25">
      <c r="A155" s="15"/>
      <c r="B155" s="16"/>
      <c r="C155" s="16"/>
      <c r="D155" s="16"/>
      <c r="E155" s="16"/>
      <c r="F155" s="16"/>
      <c r="G155" s="16"/>
      <c r="H155" s="16"/>
      <c r="I155" s="16"/>
      <c r="J155" s="16"/>
      <c r="K155" s="15"/>
      <c r="L155" s="16"/>
      <c r="M155" s="16"/>
      <c r="N155" s="16"/>
      <c r="O155" s="15"/>
      <c r="P155" s="16"/>
      <c r="Q155" s="4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</row>
    <row r="156" spans="1:56" x14ac:dyDescent="0.25">
      <c r="A156" s="15"/>
      <c r="B156" s="16"/>
      <c r="C156" s="16"/>
      <c r="D156" s="16"/>
      <c r="E156" s="16"/>
      <c r="F156" s="16"/>
      <c r="G156" s="16"/>
      <c r="H156" s="16"/>
      <c r="I156" s="16"/>
      <c r="J156" s="16"/>
      <c r="K156" s="15"/>
      <c r="L156" s="16"/>
      <c r="M156" s="16"/>
      <c r="N156" s="16"/>
      <c r="O156" s="15"/>
      <c r="P156" s="16"/>
      <c r="Q156" s="4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</row>
    <row r="157" spans="1:56" x14ac:dyDescent="0.25">
      <c r="A157" s="15"/>
      <c r="B157" s="16"/>
      <c r="C157" s="16"/>
      <c r="D157" s="16"/>
      <c r="E157" s="16"/>
      <c r="F157" s="16"/>
      <c r="G157" s="16"/>
      <c r="H157" s="16"/>
      <c r="I157" s="16"/>
      <c r="J157" s="16"/>
      <c r="K157" s="15"/>
      <c r="L157" s="16"/>
      <c r="M157" s="16"/>
      <c r="N157" s="16"/>
      <c r="O157" s="15"/>
      <c r="P157" s="16"/>
      <c r="Q157" s="4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</row>
    <row r="158" spans="1:56" x14ac:dyDescent="0.25">
      <c r="A158" s="15"/>
      <c r="B158" s="16"/>
      <c r="C158" s="16"/>
      <c r="D158" s="16"/>
      <c r="E158" s="16"/>
      <c r="F158" s="16"/>
      <c r="G158" s="16"/>
      <c r="H158" s="16"/>
      <c r="I158" s="16"/>
      <c r="J158" s="16"/>
      <c r="K158" s="15"/>
      <c r="L158" s="16"/>
      <c r="M158" s="16"/>
      <c r="N158" s="16"/>
      <c r="O158" s="15"/>
      <c r="P158" s="16"/>
      <c r="Q158" s="4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</row>
    <row r="159" spans="1:56" x14ac:dyDescent="0.25">
      <c r="A159" s="15"/>
      <c r="B159" s="16"/>
      <c r="C159" s="16"/>
      <c r="D159" s="16"/>
      <c r="E159" s="16"/>
      <c r="F159" s="16"/>
      <c r="G159" s="16"/>
      <c r="H159" s="16"/>
      <c r="I159" s="16"/>
      <c r="J159" s="16"/>
      <c r="K159" s="15"/>
      <c r="L159" s="16"/>
      <c r="M159" s="16"/>
      <c r="N159" s="16"/>
      <c r="O159" s="15"/>
      <c r="P159" s="16"/>
      <c r="Q159" s="4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</row>
    <row r="160" spans="1:56" x14ac:dyDescent="0.25">
      <c r="A160" s="15"/>
      <c r="B160" s="16"/>
      <c r="C160" s="16"/>
      <c r="D160" s="16"/>
      <c r="E160" s="16"/>
      <c r="F160" s="16"/>
      <c r="G160" s="16"/>
      <c r="H160" s="16"/>
      <c r="I160" s="16"/>
      <c r="J160" s="16"/>
      <c r="K160" s="15"/>
      <c r="L160" s="16"/>
      <c r="M160" s="16"/>
      <c r="N160" s="16"/>
      <c r="O160" s="15"/>
      <c r="P160" s="16"/>
      <c r="Q160" s="4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</row>
    <row r="161" spans="1:56" x14ac:dyDescent="0.25">
      <c r="A161" s="15"/>
      <c r="B161" s="16"/>
      <c r="C161" s="16"/>
      <c r="D161" s="16"/>
      <c r="E161" s="16"/>
      <c r="F161" s="16"/>
      <c r="G161" s="16"/>
      <c r="H161" s="16"/>
      <c r="I161" s="16"/>
      <c r="J161" s="16"/>
      <c r="K161" s="15"/>
      <c r="L161" s="16"/>
      <c r="M161" s="16"/>
      <c r="N161" s="16"/>
      <c r="O161" s="15"/>
      <c r="P161" s="16"/>
      <c r="Q161" s="4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</row>
    <row r="162" spans="1:56" x14ac:dyDescent="0.25">
      <c r="A162" s="15"/>
      <c r="B162" s="16"/>
      <c r="C162" s="16"/>
      <c r="D162" s="16"/>
      <c r="E162" s="16"/>
      <c r="F162" s="16"/>
      <c r="G162" s="16"/>
      <c r="H162" s="16"/>
      <c r="I162" s="16"/>
      <c r="J162" s="16"/>
      <c r="K162" s="15"/>
      <c r="L162" s="16"/>
      <c r="M162" s="16"/>
      <c r="N162" s="16"/>
      <c r="O162" s="15"/>
      <c r="P162" s="16"/>
      <c r="Q162" s="4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</row>
    <row r="163" spans="1:56" x14ac:dyDescent="0.25">
      <c r="A163" s="15"/>
      <c r="B163" s="16"/>
      <c r="C163" s="16"/>
      <c r="D163" s="16"/>
      <c r="E163" s="16"/>
      <c r="F163" s="16"/>
      <c r="G163" s="16"/>
      <c r="H163" s="16"/>
      <c r="I163" s="16"/>
      <c r="J163" s="16"/>
      <c r="K163" s="15"/>
      <c r="L163" s="16"/>
      <c r="M163" s="16"/>
      <c r="N163" s="16"/>
      <c r="O163" s="15"/>
      <c r="P163" s="16"/>
      <c r="Q163" s="4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</row>
    <row r="164" spans="1:56" x14ac:dyDescent="0.25">
      <c r="A164" s="15"/>
      <c r="B164" s="16"/>
      <c r="C164" s="16"/>
      <c r="D164" s="16"/>
      <c r="E164" s="16"/>
      <c r="F164" s="16"/>
      <c r="G164" s="16"/>
      <c r="H164" s="16"/>
      <c r="I164" s="16"/>
      <c r="J164" s="16"/>
      <c r="K164" s="15"/>
      <c r="L164" s="16"/>
      <c r="M164" s="16"/>
      <c r="N164" s="16"/>
      <c r="O164" s="15"/>
      <c r="P164" s="16"/>
      <c r="Q164" s="4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</row>
    <row r="165" spans="1:56" x14ac:dyDescent="0.25">
      <c r="A165" s="15"/>
      <c r="B165" s="16"/>
      <c r="C165" s="16"/>
      <c r="D165" s="16"/>
      <c r="E165" s="16"/>
      <c r="F165" s="16"/>
      <c r="G165" s="16"/>
      <c r="H165" s="16"/>
      <c r="I165" s="16"/>
      <c r="J165" s="16"/>
      <c r="K165" s="15"/>
      <c r="L165" s="16"/>
      <c r="M165" s="16"/>
      <c r="N165" s="16"/>
      <c r="O165" s="15"/>
      <c r="P165" s="16"/>
      <c r="Q165" s="4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</row>
    <row r="166" spans="1:56" x14ac:dyDescent="0.25">
      <c r="A166" s="15"/>
      <c r="B166" s="16"/>
      <c r="C166" s="16"/>
      <c r="D166" s="16"/>
      <c r="E166" s="16"/>
      <c r="F166" s="16"/>
      <c r="G166" s="16"/>
      <c r="H166" s="16"/>
      <c r="I166" s="16"/>
      <c r="J166" s="16"/>
      <c r="K166" s="15"/>
      <c r="L166" s="16"/>
      <c r="M166" s="16"/>
      <c r="N166" s="16"/>
      <c r="O166" s="15"/>
      <c r="P166" s="16"/>
      <c r="Q166" s="4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</row>
    <row r="167" spans="1:56" x14ac:dyDescent="0.25">
      <c r="A167" s="15"/>
      <c r="B167" s="16"/>
      <c r="C167" s="16"/>
      <c r="D167" s="16"/>
      <c r="E167" s="16"/>
      <c r="F167" s="16"/>
      <c r="G167" s="16"/>
      <c r="H167" s="16"/>
      <c r="I167" s="16"/>
      <c r="J167" s="16"/>
      <c r="K167" s="15"/>
      <c r="L167" s="16"/>
      <c r="M167" s="16"/>
      <c r="N167" s="16"/>
      <c r="O167" s="15"/>
      <c r="P167" s="16"/>
      <c r="Q167" s="4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</row>
    <row r="168" spans="1:56" x14ac:dyDescent="0.25">
      <c r="A168" s="15"/>
      <c r="B168" s="16"/>
      <c r="C168" s="16"/>
      <c r="D168" s="16"/>
      <c r="E168" s="16"/>
      <c r="F168" s="16"/>
      <c r="G168" s="16"/>
      <c r="H168" s="16"/>
      <c r="I168" s="16"/>
      <c r="J168" s="16"/>
      <c r="K168" s="15"/>
      <c r="L168" s="16"/>
      <c r="M168" s="16"/>
      <c r="N168" s="16"/>
      <c r="O168" s="15"/>
      <c r="P168" s="16"/>
      <c r="Q168" s="4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</row>
    <row r="169" spans="1:56" x14ac:dyDescent="0.25">
      <c r="A169" s="15"/>
      <c r="B169" s="16"/>
      <c r="C169" s="16"/>
      <c r="D169" s="16"/>
      <c r="E169" s="16"/>
      <c r="F169" s="16"/>
      <c r="G169" s="16"/>
      <c r="H169" s="16"/>
      <c r="I169" s="16"/>
      <c r="J169" s="16"/>
      <c r="K169" s="15"/>
      <c r="L169" s="16"/>
      <c r="M169" s="16"/>
      <c r="N169" s="16"/>
      <c r="O169" s="15"/>
      <c r="P169" s="16"/>
      <c r="Q169" s="4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</row>
    <row r="170" spans="1:56" x14ac:dyDescent="0.25">
      <c r="A170" s="15"/>
      <c r="B170" s="16"/>
      <c r="C170" s="16"/>
      <c r="D170" s="16"/>
      <c r="E170" s="16"/>
      <c r="F170" s="16"/>
      <c r="G170" s="16"/>
      <c r="H170" s="16"/>
      <c r="I170" s="16"/>
      <c r="J170" s="16"/>
      <c r="K170" s="15"/>
      <c r="L170" s="16"/>
      <c r="M170" s="16"/>
      <c r="N170" s="16"/>
      <c r="O170" s="15"/>
      <c r="P170" s="16"/>
      <c r="Q170" s="4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</row>
    <row r="171" spans="1:56" x14ac:dyDescent="0.25">
      <c r="A171" s="15"/>
      <c r="B171" s="16"/>
      <c r="C171" s="16"/>
      <c r="D171" s="16"/>
      <c r="E171" s="16"/>
      <c r="F171" s="16"/>
      <c r="G171" s="16"/>
      <c r="H171" s="16"/>
      <c r="I171" s="16"/>
      <c r="J171" s="16"/>
      <c r="K171" s="15"/>
      <c r="L171" s="16"/>
      <c r="M171" s="16"/>
      <c r="N171" s="16"/>
      <c r="O171" s="15"/>
      <c r="P171" s="16"/>
      <c r="Q171" s="4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</row>
    <row r="172" spans="1:56" x14ac:dyDescent="0.25">
      <c r="A172" s="15"/>
      <c r="B172" s="16"/>
      <c r="C172" s="16"/>
      <c r="D172" s="16"/>
      <c r="E172" s="16"/>
      <c r="F172" s="16"/>
      <c r="G172" s="16"/>
      <c r="H172" s="16"/>
      <c r="I172" s="16"/>
      <c r="J172" s="16"/>
      <c r="K172" s="15"/>
      <c r="L172" s="16"/>
      <c r="M172" s="16"/>
      <c r="N172" s="16"/>
      <c r="O172" s="15"/>
      <c r="P172" s="16"/>
      <c r="Q172" s="4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</row>
    <row r="173" spans="1:56" x14ac:dyDescent="0.25">
      <c r="A173" s="15"/>
      <c r="B173" s="16"/>
      <c r="C173" s="16"/>
      <c r="D173" s="16"/>
      <c r="E173" s="16"/>
      <c r="F173" s="16"/>
      <c r="G173" s="16"/>
      <c r="H173" s="16"/>
      <c r="I173" s="16"/>
      <c r="J173" s="16"/>
      <c r="K173" s="15"/>
      <c r="L173" s="16"/>
      <c r="M173" s="16"/>
      <c r="N173" s="16"/>
      <c r="O173" s="15"/>
      <c r="P173" s="16"/>
      <c r="Q173" s="4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</row>
    <row r="174" spans="1:56" x14ac:dyDescent="0.25">
      <c r="A174" s="15"/>
      <c r="B174" s="16"/>
      <c r="C174" s="16"/>
      <c r="D174" s="16"/>
      <c r="E174" s="16"/>
      <c r="F174" s="16"/>
      <c r="G174" s="16"/>
      <c r="H174" s="16"/>
      <c r="I174" s="16"/>
      <c r="J174" s="16"/>
      <c r="K174" s="15"/>
      <c r="L174" s="16"/>
      <c r="M174" s="16"/>
      <c r="N174" s="16"/>
      <c r="O174" s="15"/>
      <c r="P174" s="16"/>
      <c r="Q174" s="4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</row>
    <row r="175" spans="1:56" x14ac:dyDescent="0.25">
      <c r="A175" s="15"/>
      <c r="B175" s="16"/>
      <c r="C175" s="16"/>
      <c r="D175" s="16"/>
      <c r="E175" s="16"/>
      <c r="F175" s="16"/>
      <c r="G175" s="16"/>
      <c r="H175" s="16"/>
      <c r="I175" s="16"/>
      <c r="J175" s="16"/>
      <c r="K175" s="15"/>
      <c r="L175" s="16"/>
      <c r="M175" s="16"/>
      <c r="N175" s="16"/>
      <c r="O175" s="15"/>
      <c r="P175" s="16"/>
      <c r="Q175" s="4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</row>
    <row r="176" spans="1:56" x14ac:dyDescent="0.25">
      <c r="A176" s="15"/>
      <c r="B176" s="16"/>
      <c r="C176" s="16"/>
      <c r="D176" s="16"/>
      <c r="E176" s="16"/>
      <c r="F176" s="16"/>
      <c r="G176" s="16"/>
      <c r="H176" s="16"/>
      <c r="I176" s="16"/>
      <c r="J176" s="16"/>
      <c r="K176" s="15"/>
      <c r="L176" s="16"/>
      <c r="M176" s="16"/>
      <c r="N176" s="16"/>
      <c r="O176" s="15"/>
      <c r="P176" s="16"/>
      <c r="Q176" s="4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</row>
    <row r="177" spans="1:56" x14ac:dyDescent="0.25">
      <c r="A177" s="15"/>
      <c r="B177" s="16"/>
      <c r="C177" s="16"/>
      <c r="D177" s="16"/>
      <c r="E177" s="16"/>
      <c r="F177" s="16"/>
      <c r="G177" s="16"/>
      <c r="H177" s="16"/>
      <c r="I177" s="16"/>
      <c r="J177" s="16"/>
      <c r="K177" s="15"/>
      <c r="L177" s="16"/>
      <c r="M177" s="16"/>
      <c r="N177" s="16"/>
      <c r="O177" s="15"/>
      <c r="P177" s="16"/>
      <c r="Q177" s="4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</row>
    <row r="178" spans="1:56" x14ac:dyDescent="0.25">
      <c r="A178" s="15"/>
      <c r="B178" s="16"/>
      <c r="C178" s="16"/>
      <c r="D178" s="16"/>
      <c r="E178" s="16"/>
      <c r="F178" s="16"/>
      <c r="G178" s="16"/>
      <c r="H178" s="16"/>
      <c r="I178" s="16"/>
      <c r="J178" s="16"/>
      <c r="K178" s="15"/>
      <c r="L178" s="16"/>
      <c r="M178" s="16"/>
      <c r="N178" s="16"/>
      <c r="O178" s="15"/>
      <c r="P178" s="16"/>
      <c r="Q178" s="4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</row>
    <row r="179" spans="1:56" x14ac:dyDescent="0.25">
      <c r="A179" s="15"/>
      <c r="B179" s="16"/>
      <c r="C179" s="16"/>
      <c r="D179" s="16"/>
      <c r="E179" s="16"/>
      <c r="F179" s="16"/>
      <c r="G179" s="16"/>
      <c r="H179" s="16"/>
      <c r="I179" s="16"/>
      <c r="J179" s="16"/>
      <c r="K179" s="15"/>
      <c r="L179" s="16"/>
      <c r="M179" s="16"/>
      <c r="N179" s="16"/>
      <c r="O179" s="15"/>
      <c r="P179" s="16"/>
      <c r="Q179" s="4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</row>
    <row r="180" spans="1:56" x14ac:dyDescent="0.25">
      <c r="A180" s="15"/>
      <c r="B180" s="16"/>
      <c r="C180" s="16"/>
      <c r="D180" s="16"/>
      <c r="E180" s="16"/>
      <c r="F180" s="16"/>
      <c r="G180" s="16"/>
      <c r="H180" s="16"/>
      <c r="I180" s="16"/>
      <c r="J180" s="16"/>
      <c r="K180" s="15"/>
      <c r="L180" s="16"/>
      <c r="M180" s="16"/>
      <c r="N180" s="16"/>
      <c r="O180" s="15"/>
      <c r="P180" s="16"/>
      <c r="Q180" s="4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</row>
    <row r="181" spans="1:56" x14ac:dyDescent="0.25">
      <c r="A181" s="15"/>
      <c r="B181" s="16"/>
      <c r="C181" s="16"/>
      <c r="D181" s="16"/>
      <c r="E181" s="16"/>
      <c r="F181" s="16"/>
      <c r="G181" s="16"/>
      <c r="H181" s="16"/>
      <c r="I181" s="16"/>
      <c r="J181" s="16"/>
      <c r="K181" s="15"/>
      <c r="L181" s="16"/>
      <c r="M181" s="16"/>
      <c r="N181" s="16"/>
      <c r="O181" s="15"/>
      <c r="P181" s="16"/>
      <c r="Q181" s="4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</row>
    <row r="182" spans="1:56" x14ac:dyDescent="0.25">
      <c r="A182" s="15"/>
      <c r="B182" s="16"/>
      <c r="C182" s="16"/>
      <c r="D182" s="16"/>
      <c r="E182" s="16"/>
      <c r="F182" s="16"/>
      <c r="G182" s="16"/>
      <c r="H182" s="16"/>
      <c r="I182" s="16"/>
      <c r="J182" s="16"/>
      <c r="K182" s="15"/>
      <c r="L182" s="16"/>
      <c r="M182" s="16"/>
      <c r="N182" s="16"/>
      <c r="O182" s="15"/>
      <c r="P182" s="16"/>
      <c r="Q182" s="4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</row>
    <row r="183" spans="1:56" x14ac:dyDescent="0.25">
      <c r="A183" s="15"/>
      <c r="B183" s="16"/>
      <c r="C183" s="16"/>
      <c r="D183" s="16"/>
      <c r="E183" s="16"/>
      <c r="F183" s="16"/>
      <c r="G183" s="16"/>
      <c r="H183" s="16"/>
      <c r="I183" s="16"/>
      <c r="J183" s="16"/>
      <c r="K183" s="15"/>
      <c r="L183" s="16"/>
      <c r="M183" s="16"/>
      <c r="N183" s="16"/>
      <c r="O183" s="15"/>
      <c r="P183" s="16"/>
      <c r="Q183" s="4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</row>
    <row r="184" spans="1:56" x14ac:dyDescent="0.25">
      <c r="A184" s="15"/>
      <c r="B184" s="16"/>
      <c r="C184" s="16"/>
      <c r="D184" s="16"/>
      <c r="E184" s="16"/>
      <c r="F184" s="16"/>
      <c r="G184" s="16"/>
      <c r="H184" s="16"/>
      <c r="I184" s="16"/>
      <c r="J184" s="16"/>
      <c r="K184" s="15"/>
      <c r="L184" s="16"/>
      <c r="M184" s="16"/>
      <c r="N184" s="16"/>
      <c r="O184" s="15"/>
      <c r="P184" s="16"/>
      <c r="Q184" s="4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</row>
    <row r="185" spans="1:56" x14ac:dyDescent="0.25">
      <c r="A185" s="15"/>
      <c r="B185" s="16"/>
      <c r="C185" s="16"/>
      <c r="D185" s="16"/>
      <c r="E185" s="16"/>
      <c r="F185" s="16"/>
      <c r="G185" s="16"/>
      <c r="H185" s="16"/>
      <c r="I185" s="16"/>
      <c r="J185" s="16"/>
      <c r="K185" s="15"/>
      <c r="L185" s="16"/>
      <c r="M185" s="16"/>
      <c r="N185" s="16"/>
      <c r="O185" s="15"/>
      <c r="P185" s="16"/>
      <c r="Q185" s="4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</row>
    <row r="186" spans="1:56" x14ac:dyDescent="0.25">
      <c r="A186" s="15"/>
      <c r="B186" s="16"/>
      <c r="C186" s="16"/>
      <c r="D186" s="16"/>
      <c r="E186" s="16"/>
      <c r="F186" s="16"/>
      <c r="G186" s="16"/>
      <c r="H186" s="16"/>
      <c r="I186" s="16"/>
      <c r="J186" s="16"/>
      <c r="K186" s="15"/>
      <c r="L186" s="16"/>
      <c r="M186" s="16"/>
      <c r="N186" s="16"/>
      <c r="O186" s="15"/>
      <c r="P186" s="16"/>
      <c r="Q186" s="4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</row>
    <row r="187" spans="1:56" x14ac:dyDescent="0.25">
      <c r="A187" s="15"/>
      <c r="B187" s="16"/>
      <c r="C187" s="16"/>
      <c r="D187" s="16"/>
      <c r="E187" s="16"/>
      <c r="F187" s="16"/>
      <c r="G187" s="16"/>
      <c r="H187" s="16"/>
      <c r="I187" s="16"/>
      <c r="J187" s="16"/>
      <c r="K187" s="15"/>
      <c r="L187" s="16"/>
      <c r="M187" s="16"/>
      <c r="N187" s="16"/>
      <c r="O187" s="15"/>
      <c r="P187" s="16"/>
      <c r="Q187" s="4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</row>
    <row r="188" spans="1:56" x14ac:dyDescent="0.25">
      <c r="A188" s="15"/>
      <c r="B188" s="16"/>
      <c r="C188" s="16"/>
      <c r="D188" s="16"/>
      <c r="E188" s="16"/>
      <c r="F188" s="16"/>
      <c r="G188" s="16"/>
      <c r="H188" s="16"/>
      <c r="I188" s="16"/>
      <c r="J188" s="16"/>
      <c r="K188" s="15"/>
      <c r="L188" s="16"/>
      <c r="M188" s="16"/>
      <c r="N188" s="16"/>
      <c r="O188" s="15"/>
      <c r="P188" s="16"/>
      <c r="Q188" s="4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</row>
    <row r="189" spans="1:56" x14ac:dyDescent="0.25">
      <c r="A189" s="15"/>
      <c r="B189" s="16"/>
      <c r="C189" s="16"/>
      <c r="D189" s="16"/>
      <c r="E189" s="16"/>
      <c r="F189" s="16"/>
      <c r="G189" s="16"/>
      <c r="H189" s="16"/>
      <c r="I189" s="16"/>
      <c r="J189" s="16"/>
      <c r="K189" s="15"/>
      <c r="L189" s="16"/>
      <c r="M189" s="16"/>
      <c r="N189" s="16"/>
      <c r="O189" s="15"/>
      <c r="P189" s="16"/>
      <c r="Q189" s="4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</row>
    <row r="190" spans="1:56" x14ac:dyDescent="0.25">
      <c r="A190" s="15"/>
      <c r="B190" s="16"/>
      <c r="C190" s="16"/>
      <c r="D190" s="16"/>
      <c r="E190" s="16"/>
      <c r="F190" s="16"/>
      <c r="G190" s="16"/>
      <c r="H190" s="16"/>
      <c r="I190" s="16"/>
      <c r="J190" s="16"/>
      <c r="K190" s="15"/>
      <c r="L190" s="16"/>
      <c r="M190" s="16"/>
      <c r="N190" s="16"/>
      <c r="O190" s="15"/>
      <c r="P190" s="16"/>
      <c r="Q190" s="4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</row>
    <row r="191" spans="1:56" x14ac:dyDescent="0.25">
      <c r="A191" s="15"/>
      <c r="B191" s="16"/>
      <c r="C191" s="16"/>
      <c r="D191" s="16"/>
      <c r="E191" s="16"/>
      <c r="F191" s="16"/>
      <c r="G191" s="16"/>
      <c r="H191" s="16"/>
      <c r="I191" s="16"/>
      <c r="J191" s="16"/>
      <c r="K191" s="15"/>
      <c r="L191" s="16"/>
      <c r="M191" s="16"/>
      <c r="N191" s="16"/>
      <c r="O191" s="15"/>
      <c r="P191" s="16"/>
      <c r="Q191" s="4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</row>
    <row r="192" spans="1:56" x14ac:dyDescent="0.25">
      <c r="A192" s="15"/>
      <c r="B192" s="16"/>
      <c r="C192" s="16"/>
      <c r="D192" s="16"/>
      <c r="E192" s="16"/>
      <c r="F192" s="16"/>
      <c r="G192" s="16"/>
      <c r="H192" s="16"/>
      <c r="I192" s="16"/>
      <c r="J192" s="16"/>
      <c r="K192" s="15"/>
      <c r="L192" s="16"/>
      <c r="M192" s="16"/>
      <c r="N192" s="16"/>
      <c r="O192" s="15"/>
      <c r="P192" s="16"/>
      <c r="Q192" s="4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</row>
    <row r="193" spans="1:56" x14ac:dyDescent="0.25">
      <c r="A193" s="15"/>
      <c r="B193" s="16"/>
      <c r="C193" s="16"/>
      <c r="D193" s="16"/>
      <c r="E193" s="16"/>
      <c r="F193" s="16"/>
      <c r="G193" s="16"/>
      <c r="H193" s="16"/>
      <c r="I193" s="16"/>
      <c r="J193" s="16"/>
      <c r="K193" s="15"/>
      <c r="L193" s="16"/>
      <c r="M193" s="16"/>
      <c r="N193" s="16"/>
      <c r="O193" s="15"/>
      <c r="P193" s="16"/>
      <c r="Q193" s="4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</row>
    <row r="194" spans="1:56" x14ac:dyDescent="0.25">
      <c r="A194" s="15"/>
      <c r="B194" s="16"/>
      <c r="C194" s="16"/>
      <c r="D194" s="16"/>
      <c r="E194" s="16"/>
      <c r="F194" s="16"/>
      <c r="G194" s="16"/>
      <c r="H194" s="16"/>
      <c r="I194" s="16"/>
      <c r="J194" s="16"/>
      <c r="K194" s="15"/>
      <c r="L194" s="16"/>
      <c r="M194" s="16"/>
      <c r="N194" s="16"/>
      <c r="O194" s="15"/>
      <c r="P194" s="16"/>
      <c r="Q194" s="4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</row>
    <row r="195" spans="1:56" x14ac:dyDescent="0.25">
      <c r="A195" s="15"/>
      <c r="B195" s="16"/>
      <c r="C195" s="16"/>
      <c r="D195" s="16"/>
      <c r="E195" s="16"/>
      <c r="F195" s="16"/>
      <c r="G195" s="16"/>
      <c r="H195" s="16"/>
      <c r="I195" s="16"/>
      <c r="J195" s="16"/>
      <c r="K195" s="15"/>
      <c r="L195" s="16"/>
      <c r="M195" s="16"/>
      <c r="N195" s="16"/>
      <c r="O195" s="15"/>
      <c r="P195" s="16"/>
      <c r="Q195" s="4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</row>
    <row r="196" spans="1:56" x14ac:dyDescent="0.25">
      <c r="A196" s="15"/>
      <c r="B196" s="16"/>
      <c r="C196" s="16"/>
      <c r="D196" s="16"/>
      <c r="E196" s="16"/>
      <c r="F196" s="16"/>
      <c r="G196" s="16"/>
      <c r="H196" s="16"/>
      <c r="I196" s="16"/>
      <c r="J196" s="16"/>
      <c r="K196" s="15"/>
      <c r="L196" s="16"/>
      <c r="M196" s="16"/>
      <c r="N196" s="16"/>
      <c r="O196" s="15"/>
      <c r="P196" s="16"/>
      <c r="Q196" s="4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</row>
    <row r="197" spans="1:56" x14ac:dyDescent="0.25">
      <c r="A197" s="15"/>
      <c r="B197" s="16"/>
      <c r="C197" s="16"/>
      <c r="D197" s="16"/>
      <c r="E197" s="16"/>
      <c r="F197" s="16"/>
      <c r="G197" s="16"/>
      <c r="H197" s="16"/>
      <c r="I197" s="16"/>
      <c r="J197" s="16"/>
      <c r="K197" s="15"/>
      <c r="L197" s="16"/>
      <c r="M197" s="16"/>
      <c r="N197" s="16"/>
      <c r="O197" s="15"/>
      <c r="P197" s="16"/>
      <c r="Q197" s="4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</row>
    <row r="198" spans="1:56" x14ac:dyDescent="0.25">
      <c r="A198" s="15"/>
      <c r="B198" s="16"/>
      <c r="C198" s="16"/>
      <c r="D198" s="16"/>
      <c r="E198" s="16"/>
      <c r="F198" s="16"/>
      <c r="G198" s="16"/>
      <c r="H198" s="16"/>
      <c r="I198" s="16"/>
      <c r="J198" s="16"/>
      <c r="K198" s="15"/>
      <c r="L198" s="16"/>
      <c r="M198" s="16"/>
      <c r="N198" s="16"/>
      <c r="O198" s="15"/>
      <c r="P198" s="16"/>
      <c r="Q198" s="4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</row>
    <row r="199" spans="1:56" x14ac:dyDescent="0.25">
      <c r="A199" s="15"/>
      <c r="B199" s="16"/>
      <c r="C199" s="16"/>
      <c r="D199" s="16"/>
      <c r="E199" s="16"/>
      <c r="F199" s="16"/>
      <c r="G199" s="16"/>
      <c r="H199" s="16"/>
      <c r="I199" s="16"/>
      <c r="J199" s="16"/>
      <c r="K199" s="15"/>
      <c r="L199" s="16"/>
      <c r="M199" s="16"/>
      <c r="N199" s="16"/>
      <c r="O199" s="15"/>
      <c r="P199" s="16"/>
      <c r="Q199" s="4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</row>
    <row r="200" spans="1:56" x14ac:dyDescent="0.25">
      <c r="A200" s="15"/>
      <c r="B200" s="16"/>
      <c r="C200" s="16"/>
      <c r="D200" s="16"/>
      <c r="E200" s="16"/>
      <c r="F200" s="16"/>
      <c r="G200" s="16"/>
      <c r="H200" s="16"/>
      <c r="I200" s="16"/>
      <c r="J200" s="16"/>
      <c r="K200" s="15"/>
      <c r="L200" s="16"/>
      <c r="M200" s="16"/>
      <c r="N200" s="16"/>
      <c r="O200" s="15"/>
      <c r="P200" s="16"/>
      <c r="Q200" s="4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</row>
    <row r="201" spans="1:56" x14ac:dyDescent="0.25">
      <c r="A201" s="15"/>
      <c r="B201" s="16"/>
      <c r="C201" s="16"/>
      <c r="D201" s="16"/>
      <c r="E201" s="16"/>
      <c r="F201" s="16"/>
      <c r="G201" s="16"/>
      <c r="H201" s="16"/>
      <c r="I201" s="16"/>
      <c r="J201" s="16"/>
      <c r="K201" s="15"/>
      <c r="L201" s="16"/>
      <c r="M201" s="16"/>
      <c r="N201" s="16"/>
      <c r="O201" s="15"/>
      <c r="P201" s="16"/>
      <c r="Q201" s="4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</row>
    <row r="202" spans="1:56" x14ac:dyDescent="0.25">
      <c r="A202" s="15"/>
      <c r="B202" s="16"/>
      <c r="C202" s="16"/>
      <c r="D202" s="16"/>
      <c r="E202" s="16"/>
      <c r="F202" s="16"/>
      <c r="G202" s="16"/>
      <c r="H202" s="16"/>
      <c r="I202" s="16"/>
      <c r="J202" s="16"/>
      <c r="K202" s="15"/>
      <c r="L202" s="16"/>
      <c r="M202" s="16"/>
      <c r="N202" s="16"/>
      <c r="O202" s="15"/>
      <c r="P202" s="16"/>
      <c r="Q202" s="4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</row>
    <row r="203" spans="1:56" x14ac:dyDescent="0.25">
      <c r="A203" s="15"/>
      <c r="B203" s="16"/>
      <c r="C203" s="16"/>
      <c r="D203" s="16"/>
      <c r="E203" s="16"/>
      <c r="F203" s="16"/>
      <c r="G203" s="16"/>
      <c r="H203" s="16"/>
      <c r="I203" s="16"/>
      <c r="J203" s="16"/>
      <c r="K203" s="15"/>
      <c r="L203" s="16"/>
      <c r="M203" s="16"/>
      <c r="N203" s="16"/>
      <c r="O203" s="15"/>
      <c r="P203" s="16"/>
      <c r="Q203" s="4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</row>
    <row r="204" spans="1:56" x14ac:dyDescent="0.25">
      <c r="A204" s="15"/>
      <c r="B204" s="16"/>
      <c r="C204" s="16"/>
      <c r="D204" s="16"/>
      <c r="E204" s="16"/>
      <c r="F204" s="16"/>
      <c r="G204" s="16"/>
      <c r="H204" s="16"/>
      <c r="I204" s="16"/>
      <c r="J204" s="16"/>
      <c r="K204" s="15"/>
      <c r="L204" s="16"/>
      <c r="M204" s="16"/>
      <c r="N204" s="16"/>
      <c r="O204" s="15"/>
      <c r="P204" s="16"/>
      <c r="Q204" s="4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</row>
    <row r="205" spans="1:56" x14ac:dyDescent="0.25">
      <c r="A205" s="15"/>
      <c r="B205" s="16"/>
      <c r="C205" s="16"/>
      <c r="D205" s="16"/>
      <c r="E205" s="16"/>
      <c r="F205" s="16"/>
      <c r="G205" s="16"/>
      <c r="H205" s="16"/>
      <c r="I205" s="16"/>
      <c r="J205" s="16"/>
      <c r="K205" s="15"/>
      <c r="L205" s="16"/>
      <c r="M205" s="16"/>
      <c r="N205" s="16"/>
      <c r="O205" s="15"/>
      <c r="P205" s="16"/>
      <c r="Q205" s="4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</row>
    <row r="206" spans="1:56" x14ac:dyDescent="0.25">
      <c r="A206" s="15"/>
      <c r="B206" s="16"/>
      <c r="C206" s="16"/>
      <c r="D206" s="16"/>
      <c r="E206" s="16"/>
      <c r="F206" s="16"/>
      <c r="G206" s="16"/>
      <c r="H206" s="16"/>
      <c r="I206" s="16"/>
      <c r="J206" s="16"/>
      <c r="K206" s="15"/>
      <c r="L206" s="16"/>
      <c r="M206" s="16"/>
      <c r="N206" s="16"/>
      <c r="O206" s="15"/>
      <c r="P206" s="16"/>
      <c r="Q206" s="4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</row>
    <row r="207" spans="1:56" x14ac:dyDescent="0.25">
      <c r="A207" s="15"/>
      <c r="B207" s="16"/>
      <c r="C207" s="16"/>
      <c r="D207" s="16"/>
      <c r="E207" s="16"/>
      <c r="F207" s="16"/>
      <c r="G207" s="16"/>
      <c r="H207" s="16"/>
      <c r="I207" s="16"/>
      <c r="J207" s="16"/>
      <c r="K207" s="15"/>
      <c r="L207" s="16"/>
      <c r="M207" s="16"/>
      <c r="N207" s="16"/>
      <c r="O207" s="15"/>
      <c r="P207" s="16"/>
      <c r="Q207" s="4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</row>
    <row r="208" spans="1:56" x14ac:dyDescent="0.25">
      <c r="A208" s="15"/>
      <c r="B208" s="16"/>
      <c r="C208" s="16"/>
      <c r="D208" s="16"/>
      <c r="E208" s="16"/>
      <c r="F208" s="16"/>
      <c r="G208" s="16"/>
      <c r="H208" s="16"/>
      <c r="I208" s="16"/>
      <c r="J208" s="16"/>
      <c r="K208" s="15"/>
      <c r="L208" s="16"/>
      <c r="M208" s="16"/>
      <c r="N208" s="16"/>
      <c r="O208" s="15"/>
      <c r="P208" s="16"/>
      <c r="Q208" s="4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</row>
    <row r="209" spans="1:56" x14ac:dyDescent="0.25">
      <c r="A209" s="15"/>
      <c r="B209" s="16"/>
      <c r="C209" s="16"/>
      <c r="D209" s="16"/>
      <c r="E209" s="16"/>
      <c r="F209" s="16"/>
      <c r="G209" s="16"/>
      <c r="H209" s="16"/>
      <c r="I209" s="16"/>
      <c r="J209" s="16"/>
      <c r="K209" s="15"/>
      <c r="L209" s="16"/>
      <c r="M209" s="16"/>
      <c r="N209" s="16"/>
      <c r="O209" s="15"/>
      <c r="P209" s="16"/>
      <c r="Q209" s="4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</row>
    <row r="210" spans="1:56" x14ac:dyDescent="0.25">
      <c r="A210" s="15"/>
      <c r="B210" s="16"/>
      <c r="C210" s="16"/>
      <c r="D210" s="16"/>
      <c r="E210" s="16"/>
      <c r="F210" s="16"/>
      <c r="G210" s="16"/>
      <c r="H210" s="16"/>
      <c r="I210" s="16"/>
      <c r="J210" s="16"/>
      <c r="K210" s="15"/>
      <c r="L210" s="16"/>
      <c r="M210" s="16"/>
      <c r="N210" s="16"/>
      <c r="O210" s="15"/>
      <c r="P210" s="16"/>
      <c r="Q210" s="4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</row>
    <row r="211" spans="1:56" x14ac:dyDescent="0.25">
      <c r="A211" s="15"/>
      <c r="B211" s="16"/>
      <c r="C211" s="16"/>
      <c r="D211" s="16"/>
      <c r="E211" s="16"/>
      <c r="F211" s="16"/>
      <c r="G211" s="16"/>
      <c r="H211" s="16"/>
      <c r="I211" s="16"/>
      <c r="J211" s="16"/>
      <c r="K211" s="15"/>
      <c r="L211" s="16"/>
      <c r="M211" s="16"/>
      <c r="N211" s="16"/>
      <c r="O211" s="15"/>
      <c r="P211" s="16"/>
      <c r="Q211" s="4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</row>
    <row r="212" spans="1:56" x14ac:dyDescent="0.25">
      <c r="A212" s="15"/>
      <c r="B212" s="16"/>
      <c r="C212" s="16"/>
      <c r="D212" s="16"/>
      <c r="E212" s="16"/>
      <c r="F212" s="16"/>
      <c r="G212" s="16"/>
      <c r="H212" s="16"/>
      <c r="I212" s="16"/>
      <c r="J212" s="16"/>
      <c r="K212" s="15"/>
      <c r="L212" s="16"/>
      <c r="M212" s="16"/>
      <c r="N212" s="16"/>
      <c r="O212" s="15"/>
      <c r="P212" s="16"/>
      <c r="Q212" s="4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</row>
    <row r="213" spans="1:56" x14ac:dyDescent="0.25">
      <c r="A213" s="15"/>
      <c r="B213" s="16"/>
      <c r="C213" s="16"/>
      <c r="D213" s="16"/>
      <c r="E213" s="16"/>
      <c r="F213" s="16"/>
      <c r="G213" s="16"/>
      <c r="H213" s="16"/>
      <c r="I213" s="16"/>
      <c r="J213" s="16"/>
      <c r="K213" s="15"/>
      <c r="L213" s="16"/>
      <c r="M213" s="16"/>
      <c r="N213" s="16"/>
      <c r="O213" s="15"/>
      <c r="P213" s="16"/>
      <c r="Q213" s="4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</row>
    <row r="214" spans="1:56" x14ac:dyDescent="0.25">
      <c r="A214" s="15"/>
      <c r="B214" s="16"/>
      <c r="C214" s="16"/>
      <c r="D214" s="16"/>
      <c r="E214" s="16"/>
      <c r="F214" s="16"/>
      <c r="G214" s="16"/>
      <c r="H214" s="16"/>
      <c r="I214" s="16"/>
      <c r="J214" s="16"/>
      <c r="K214" s="15"/>
      <c r="L214" s="16"/>
      <c r="M214" s="16"/>
      <c r="N214" s="16"/>
      <c r="O214" s="15"/>
      <c r="P214" s="16"/>
      <c r="Q214" s="4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</row>
    <row r="215" spans="1:56" x14ac:dyDescent="0.25">
      <c r="A215" s="15"/>
      <c r="B215" s="16"/>
      <c r="C215" s="16"/>
      <c r="D215" s="16"/>
      <c r="E215" s="16"/>
      <c r="F215" s="16"/>
      <c r="G215" s="16"/>
      <c r="H215" s="16"/>
      <c r="I215" s="16"/>
      <c r="J215" s="16"/>
      <c r="K215" s="15"/>
      <c r="L215" s="16"/>
      <c r="M215" s="16"/>
      <c r="N215" s="16"/>
      <c r="O215" s="15"/>
      <c r="P215" s="16"/>
      <c r="Q215" s="4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</row>
    <row r="216" spans="1:56" x14ac:dyDescent="0.25">
      <c r="A216" s="15"/>
      <c r="B216" s="16"/>
      <c r="C216" s="16"/>
      <c r="D216" s="16"/>
      <c r="E216" s="16"/>
      <c r="F216" s="16"/>
      <c r="G216" s="16"/>
      <c r="H216" s="16"/>
      <c r="I216" s="16"/>
      <c r="J216" s="16"/>
      <c r="K216" s="15"/>
      <c r="L216" s="16"/>
      <c r="M216" s="16"/>
      <c r="N216" s="16"/>
      <c r="O216" s="15"/>
      <c r="P216" s="16"/>
      <c r="Q216" s="4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</row>
    <row r="217" spans="1:56" x14ac:dyDescent="0.25">
      <c r="A217" s="15"/>
      <c r="B217" s="16"/>
      <c r="C217" s="16"/>
      <c r="D217" s="16"/>
      <c r="E217" s="16"/>
      <c r="F217" s="16"/>
      <c r="G217" s="16"/>
      <c r="H217" s="16"/>
      <c r="I217" s="16"/>
      <c r="J217" s="16"/>
      <c r="K217" s="15"/>
      <c r="L217" s="16"/>
      <c r="M217" s="16"/>
      <c r="N217" s="16"/>
      <c r="O217" s="15"/>
      <c r="P217" s="16"/>
      <c r="Q217" s="4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</row>
    <row r="218" spans="1:56" x14ac:dyDescent="0.25">
      <c r="A218" s="15"/>
      <c r="B218" s="16"/>
      <c r="C218" s="16"/>
      <c r="D218" s="16"/>
      <c r="E218" s="16"/>
      <c r="F218" s="16"/>
      <c r="G218" s="16"/>
      <c r="H218" s="16"/>
      <c r="I218" s="16"/>
      <c r="J218" s="16"/>
      <c r="K218" s="15"/>
      <c r="L218" s="16"/>
      <c r="M218" s="16"/>
      <c r="N218" s="16"/>
      <c r="O218" s="15"/>
      <c r="P218" s="16"/>
      <c r="Q218" s="4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</row>
    <row r="219" spans="1:56" x14ac:dyDescent="0.25">
      <c r="A219" s="15"/>
      <c r="B219" s="16"/>
      <c r="C219" s="16"/>
      <c r="D219" s="16"/>
      <c r="E219" s="16"/>
      <c r="F219" s="16"/>
      <c r="G219" s="16"/>
      <c r="H219" s="16"/>
      <c r="I219" s="16"/>
      <c r="J219" s="16"/>
      <c r="K219" s="15"/>
      <c r="L219" s="16"/>
      <c r="M219" s="16"/>
      <c r="N219" s="16"/>
      <c r="O219" s="15"/>
      <c r="P219" s="16"/>
      <c r="Q219" s="4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</row>
    <row r="220" spans="1:56" x14ac:dyDescent="0.25">
      <c r="A220" s="15"/>
      <c r="B220" s="16"/>
      <c r="C220" s="16"/>
      <c r="D220" s="16"/>
      <c r="E220" s="16"/>
      <c r="F220" s="16"/>
      <c r="G220" s="16"/>
      <c r="H220" s="16"/>
      <c r="I220" s="16"/>
      <c r="J220" s="16"/>
      <c r="K220" s="15"/>
      <c r="L220" s="16"/>
      <c r="M220" s="16"/>
      <c r="N220" s="16"/>
      <c r="O220" s="15"/>
      <c r="P220" s="16"/>
      <c r="Q220" s="4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</row>
    <row r="221" spans="1:56" x14ac:dyDescent="0.25">
      <c r="A221" s="15"/>
      <c r="B221" s="16"/>
      <c r="C221" s="16"/>
      <c r="D221" s="16"/>
      <c r="E221" s="16"/>
      <c r="F221" s="16"/>
      <c r="G221" s="16"/>
      <c r="H221" s="16"/>
      <c r="I221" s="16"/>
      <c r="J221" s="16"/>
      <c r="K221" s="15"/>
      <c r="L221" s="16"/>
      <c r="M221" s="16"/>
      <c r="N221" s="16"/>
      <c r="O221" s="15"/>
      <c r="P221" s="16"/>
      <c r="Q221" s="4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</row>
    <row r="222" spans="1:56" x14ac:dyDescent="0.25">
      <c r="A222" s="15"/>
      <c r="B222" s="16"/>
      <c r="C222" s="16"/>
      <c r="D222" s="16"/>
      <c r="E222" s="16"/>
      <c r="F222" s="16"/>
      <c r="G222" s="16"/>
      <c r="H222" s="16"/>
      <c r="I222" s="16"/>
      <c r="J222" s="16"/>
      <c r="K222" s="15"/>
      <c r="L222" s="16"/>
      <c r="M222" s="16"/>
      <c r="N222" s="16"/>
      <c r="O222" s="15"/>
      <c r="P222" s="16"/>
      <c r="Q222" s="4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</row>
    <row r="223" spans="1:56" x14ac:dyDescent="0.25">
      <c r="A223" s="15"/>
      <c r="B223" s="16"/>
      <c r="C223" s="16"/>
      <c r="D223" s="16"/>
      <c r="E223" s="16"/>
      <c r="F223" s="16"/>
      <c r="G223" s="16"/>
      <c r="H223" s="16"/>
      <c r="I223" s="16"/>
      <c r="J223" s="16"/>
      <c r="K223" s="15"/>
      <c r="L223" s="16"/>
      <c r="M223" s="16"/>
      <c r="N223" s="16"/>
      <c r="O223" s="15"/>
      <c r="P223" s="16"/>
      <c r="Q223" s="4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</row>
    <row r="224" spans="1:56" x14ac:dyDescent="0.25">
      <c r="A224" s="15"/>
      <c r="B224" s="16"/>
      <c r="C224" s="16"/>
      <c r="D224" s="16"/>
      <c r="E224" s="16"/>
      <c r="F224" s="16"/>
      <c r="G224" s="16"/>
      <c r="H224" s="16"/>
      <c r="I224" s="16"/>
      <c r="J224" s="16"/>
      <c r="K224" s="15"/>
      <c r="L224" s="16"/>
      <c r="M224" s="16"/>
      <c r="N224" s="16"/>
      <c r="O224" s="15"/>
      <c r="P224" s="16"/>
      <c r="Q224" s="4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</row>
    <row r="225" spans="1:56" x14ac:dyDescent="0.25">
      <c r="A225" s="15"/>
      <c r="B225" s="16"/>
      <c r="C225" s="16"/>
      <c r="D225" s="16"/>
      <c r="E225" s="16"/>
      <c r="F225" s="16"/>
      <c r="G225" s="16"/>
      <c r="H225" s="16"/>
      <c r="I225" s="16"/>
      <c r="J225" s="16"/>
      <c r="K225" s="15"/>
      <c r="L225" s="16"/>
      <c r="M225" s="16"/>
      <c r="N225" s="16"/>
      <c r="O225" s="15"/>
      <c r="P225" s="16"/>
      <c r="Q225" s="4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</row>
    <row r="226" spans="1:56" x14ac:dyDescent="0.25">
      <c r="A226" s="15"/>
      <c r="B226" s="16"/>
      <c r="C226" s="16"/>
      <c r="D226" s="16"/>
      <c r="E226" s="16"/>
      <c r="F226" s="16"/>
      <c r="G226" s="16"/>
      <c r="H226" s="16"/>
      <c r="I226" s="16"/>
      <c r="J226" s="16"/>
      <c r="K226" s="15"/>
      <c r="L226" s="16"/>
      <c r="M226" s="16"/>
      <c r="N226" s="16"/>
      <c r="O226" s="15"/>
      <c r="P226" s="16"/>
      <c r="Q226" s="4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</row>
    <row r="227" spans="1:56" x14ac:dyDescent="0.25">
      <c r="A227" s="15"/>
      <c r="B227" s="16"/>
      <c r="C227" s="16"/>
      <c r="D227" s="16"/>
      <c r="E227" s="16"/>
      <c r="F227" s="16"/>
      <c r="G227" s="16"/>
      <c r="H227" s="16"/>
      <c r="I227" s="16"/>
      <c r="J227" s="16"/>
      <c r="K227" s="15"/>
      <c r="L227" s="16"/>
      <c r="M227" s="16"/>
      <c r="N227" s="16"/>
      <c r="O227" s="15"/>
      <c r="P227" s="16"/>
      <c r="Q227" s="4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</row>
    <row r="228" spans="1:56" x14ac:dyDescent="0.25">
      <c r="A228" s="15"/>
      <c r="B228" s="16"/>
      <c r="C228" s="16"/>
      <c r="D228" s="16"/>
      <c r="E228" s="16"/>
      <c r="F228" s="16"/>
      <c r="G228" s="16"/>
      <c r="H228" s="16"/>
      <c r="I228" s="16"/>
      <c r="J228" s="16"/>
      <c r="K228" s="15"/>
      <c r="L228" s="16"/>
      <c r="M228" s="16"/>
      <c r="N228" s="16"/>
      <c r="O228" s="15"/>
      <c r="P228" s="16"/>
      <c r="Q228" s="4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</row>
    <row r="229" spans="1:56" x14ac:dyDescent="0.25">
      <c r="A229" s="15"/>
      <c r="B229" s="16"/>
      <c r="C229" s="16"/>
      <c r="D229" s="16"/>
      <c r="E229" s="16"/>
      <c r="F229" s="16"/>
      <c r="G229" s="16"/>
      <c r="H229" s="16"/>
      <c r="I229" s="16"/>
      <c r="J229" s="16"/>
      <c r="K229" s="15"/>
      <c r="L229" s="16"/>
      <c r="M229" s="16"/>
      <c r="N229" s="16"/>
      <c r="O229" s="15"/>
      <c r="P229" s="16"/>
      <c r="Q229" s="4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</row>
    <row r="230" spans="1:56" x14ac:dyDescent="0.25">
      <c r="A230" s="15"/>
      <c r="B230" s="16"/>
      <c r="C230" s="16"/>
      <c r="D230" s="16"/>
      <c r="E230" s="16"/>
      <c r="F230" s="16"/>
      <c r="G230" s="16"/>
      <c r="H230" s="16"/>
      <c r="I230" s="16"/>
      <c r="J230" s="16"/>
      <c r="K230" s="15"/>
      <c r="L230" s="16"/>
      <c r="M230" s="16"/>
      <c r="N230" s="16"/>
      <c r="O230" s="15"/>
      <c r="P230" s="16"/>
      <c r="Q230" s="4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</row>
    <row r="231" spans="1:56" x14ac:dyDescent="0.25">
      <c r="A231" s="15"/>
      <c r="B231" s="16"/>
      <c r="C231" s="16"/>
      <c r="D231" s="16"/>
      <c r="E231" s="16"/>
      <c r="F231" s="16"/>
      <c r="G231" s="16"/>
      <c r="H231" s="16"/>
      <c r="I231" s="16"/>
      <c r="J231" s="16"/>
      <c r="K231" s="15"/>
      <c r="L231" s="16"/>
      <c r="M231" s="16"/>
      <c r="N231" s="16"/>
      <c r="O231" s="15"/>
      <c r="P231" s="16"/>
      <c r="Q231" s="4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</row>
    <row r="232" spans="1:56" x14ac:dyDescent="0.25">
      <c r="A232" s="15"/>
      <c r="B232" s="16"/>
      <c r="C232" s="16"/>
      <c r="D232" s="16"/>
      <c r="E232" s="16"/>
      <c r="F232" s="16"/>
      <c r="G232" s="16"/>
      <c r="H232" s="16"/>
      <c r="I232" s="16"/>
      <c r="J232" s="16"/>
      <c r="K232" s="15"/>
      <c r="L232" s="16"/>
      <c r="M232" s="16"/>
      <c r="N232" s="16"/>
      <c r="O232" s="15"/>
      <c r="P232" s="16"/>
      <c r="Q232" s="4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</row>
    <row r="233" spans="1:56" x14ac:dyDescent="0.25">
      <c r="A233" s="15"/>
      <c r="B233" s="16"/>
      <c r="C233" s="16"/>
      <c r="D233" s="16"/>
      <c r="E233" s="16"/>
      <c r="F233" s="16"/>
      <c r="G233" s="16"/>
      <c r="H233" s="16"/>
      <c r="I233" s="16"/>
      <c r="J233" s="16"/>
      <c r="K233" s="15"/>
      <c r="L233" s="16"/>
      <c r="M233" s="16"/>
      <c r="N233" s="16"/>
      <c r="O233" s="15"/>
      <c r="P233" s="16"/>
      <c r="Q233" s="4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</row>
    <row r="234" spans="1:56" x14ac:dyDescent="0.25">
      <c r="A234" s="15"/>
      <c r="B234" s="16"/>
      <c r="C234" s="16"/>
      <c r="D234" s="16"/>
      <c r="E234" s="16"/>
      <c r="F234" s="16"/>
      <c r="G234" s="16"/>
      <c r="H234" s="16"/>
      <c r="I234" s="16"/>
      <c r="J234" s="16"/>
      <c r="K234" s="15"/>
      <c r="L234" s="16"/>
      <c r="M234" s="16"/>
      <c r="N234" s="16"/>
      <c r="O234" s="15"/>
      <c r="P234" s="16"/>
      <c r="Q234" s="4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</row>
    <row r="235" spans="1:56" x14ac:dyDescent="0.25">
      <c r="A235" s="15"/>
      <c r="B235" s="16"/>
      <c r="C235" s="16"/>
      <c r="D235" s="16"/>
      <c r="E235" s="16"/>
      <c r="F235" s="16"/>
      <c r="G235" s="16"/>
      <c r="H235" s="16"/>
      <c r="I235" s="16"/>
      <c r="J235" s="16"/>
      <c r="K235" s="15"/>
      <c r="L235" s="16"/>
      <c r="M235" s="16"/>
      <c r="N235" s="16"/>
      <c r="O235" s="15"/>
      <c r="P235" s="16"/>
      <c r="Q235" s="4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</row>
    <row r="236" spans="1:56" x14ac:dyDescent="0.25">
      <c r="A236" s="15"/>
      <c r="B236" s="16"/>
      <c r="C236" s="16"/>
      <c r="D236" s="16"/>
      <c r="E236" s="16"/>
      <c r="F236" s="16"/>
      <c r="G236" s="16"/>
      <c r="H236" s="16"/>
      <c r="I236" s="16"/>
      <c r="J236" s="16"/>
      <c r="K236" s="15"/>
      <c r="L236" s="16"/>
      <c r="M236" s="16"/>
      <c r="N236" s="16"/>
      <c r="O236" s="15"/>
      <c r="P236" s="16"/>
      <c r="Q236" s="4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</row>
    <row r="237" spans="1:56" x14ac:dyDescent="0.25">
      <c r="A237" s="15"/>
      <c r="B237" s="16"/>
      <c r="C237" s="16"/>
      <c r="D237" s="16"/>
      <c r="E237" s="16"/>
      <c r="F237" s="16"/>
      <c r="G237" s="16"/>
      <c r="H237" s="16"/>
      <c r="I237" s="16"/>
      <c r="J237" s="16"/>
      <c r="K237" s="15"/>
      <c r="L237" s="16"/>
      <c r="M237" s="16"/>
      <c r="N237" s="16"/>
      <c r="O237" s="15"/>
      <c r="P237" s="16"/>
      <c r="Q237" s="4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</row>
    <row r="238" spans="1:56" x14ac:dyDescent="0.25">
      <c r="A238" s="15"/>
      <c r="B238" s="16"/>
      <c r="C238" s="16"/>
      <c r="D238" s="16"/>
      <c r="E238" s="16"/>
      <c r="F238" s="16"/>
      <c r="G238" s="16"/>
      <c r="H238" s="16"/>
      <c r="I238" s="16"/>
      <c r="J238" s="16"/>
      <c r="K238" s="15"/>
      <c r="L238" s="16"/>
      <c r="M238" s="16"/>
      <c r="N238" s="16"/>
      <c r="O238" s="15"/>
      <c r="P238" s="16"/>
      <c r="Q238" s="4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</row>
    <row r="239" spans="1:56" x14ac:dyDescent="0.25">
      <c r="A239" s="15"/>
      <c r="B239" s="16"/>
      <c r="C239" s="16"/>
      <c r="D239" s="16"/>
      <c r="E239" s="16"/>
      <c r="F239" s="16"/>
      <c r="G239" s="16"/>
      <c r="H239" s="16"/>
      <c r="I239" s="16"/>
      <c r="J239" s="16"/>
      <c r="K239" s="15"/>
      <c r="L239" s="16"/>
      <c r="M239" s="16"/>
      <c r="N239" s="16"/>
      <c r="O239" s="15"/>
      <c r="P239" s="16"/>
      <c r="Q239" s="4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</row>
    <row r="240" spans="1:56" x14ac:dyDescent="0.25">
      <c r="A240" s="15"/>
      <c r="B240" s="16"/>
      <c r="C240" s="16"/>
      <c r="D240" s="16"/>
      <c r="E240" s="16"/>
      <c r="F240" s="16"/>
      <c r="G240" s="16"/>
      <c r="H240" s="16"/>
      <c r="I240" s="16"/>
      <c r="J240" s="16"/>
      <c r="K240" s="15"/>
      <c r="L240" s="16"/>
      <c r="M240" s="16"/>
      <c r="N240" s="16"/>
      <c r="O240" s="15"/>
      <c r="P240" s="16"/>
      <c r="Q240" s="4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</row>
    <row r="241" spans="1:56" x14ac:dyDescent="0.25">
      <c r="A241" s="15"/>
      <c r="B241" s="16"/>
      <c r="C241" s="16"/>
      <c r="D241" s="16"/>
      <c r="E241" s="16"/>
      <c r="F241" s="16"/>
      <c r="G241" s="16"/>
      <c r="H241" s="16"/>
      <c r="I241" s="16"/>
      <c r="J241" s="16"/>
      <c r="K241" s="15"/>
      <c r="L241" s="16"/>
      <c r="M241" s="16"/>
      <c r="N241" s="16"/>
      <c r="O241" s="15"/>
      <c r="P241" s="16"/>
      <c r="Q241" s="4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</row>
    <row r="242" spans="1:56" x14ac:dyDescent="0.25">
      <c r="A242" s="15"/>
      <c r="B242" s="16"/>
      <c r="C242" s="16"/>
      <c r="D242" s="16"/>
      <c r="E242" s="16"/>
      <c r="F242" s="16"/>
      <c r="G242" s="16"/>
      <c r="H242" s="16"/>
      <c r="I242" s="16"/>
      <c r="J242" s="16"/>
      <c r="K242" s="15"/>
      <c r="L242" s="16"/>
      <c r="M242" s="16"/>
      <c r="N242" s="16"/>
      <c r="O242" s="15"/>
      <c r="P242" s="16"/>
      <c r="Q242" s="4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</row>
    <row r="243" spans="1:56" x14ac:dyDescent="0.25">
      <c r="A243" s="15"/>
      <c r="B243" s="16"/>
      <c r="C243" s="16"/>
      <c r="D243" s="16"/>
      <c r="E243" s="16"/>
      <c r="F243" s="16"/>
      <c r="G243" s="16"/>
      <c r="H243" s="16"/>
      <c r="I243" s="16"/>
      <c r="J243" s="16"/>
      <c r="K243" s="15"/>
      <c r="L243" s="16"/>
      <c r="M243" s="16"/>
      <c r="N243" s="16"/>
      <c r="O243" s="15"/>
      <c r="P243" s="16"/>
      <c r="Q243" s="4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</row>
    <row r="244" spans="1:56" x14ac:dyDescent="0.25">
      <c r="A244" s="15"/>
      <c r="B244" s="16"/>
      <c r="C244" s="16"/>
      <c r="D244" s="16"/>
      <c r="E244" s="16"/>
      <c r="F244" s="16"/>
      <c r="G244" s="16"/>
      <c r="H244" s="16"/>
      <c r="I244" s="16"/>
      <c r="J244" s="16"/>
      <c r="K244" s="15"/>
      <c r="L244" s="16"/>
      <c r="M244" s="16"/>
      <c r="N244" s="16"/>
      <c r="O244" s="15"/>
      <c r="P244" s="16"/>
      <c r="Q244" s="4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</row>
    <row r="245" spans="1:56" x14ac:dyDescent="0.25">
      <c r="A245" s="15"/>
      <c r="B245" s="16"/>
      <c r="C245" s="16"/>
      <c r="D245" s="16"/>
      <c r="E245" s="16"/>
      <c r="F245" s="16"/>
      <c r="G245" s="16"/>
      <c r="H245" s="16"/>
      <c r="I245" s="16"/>
      <c r="J245" s="16"/>
      <c r="K245" s="15"/>
      <c r="L245" s="16"/>
      <c r="M245" s="16"/>
      <c r="N245" s="16"/>
      <c r="O245" s="15"/>
      <c r="P245" s="16"/>
      <c r="Q245" s="4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</row>
    <row r="246" spans="1:56" x14ac:dyDescent="0.25">
      <c r="A246" s="15"/>
      <c r="B246" s="16"/>
      <c r="C246" s="16"/>
      <c r="D246" s="16"/>
      <c r="E246" s="16"/>
      <c r="F246" s="16"/>
      <c r="G246" s="16"/>
      <c r="H246" s="16"/>
      <c r="I246" s="16"/>
      <c r="J246" s="16"/>
      <c r="K246" s="15"/>
      <c r="L246" s="16"/>
      <c r="M246" s="16"/>
      <c r="N246" s="16"/>
      <c r="O246" s="15"/>
      <c r="P246" s="16"/>
      <c r="Q246" s="4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</row>
    <row r="247" spans="1:56" x14ac:dyDescent="0.25">
      <c r="A247" s="15"/>
      <c r="B247" s="16"/>
      <c r="C247" s="16"/>
      <c r="D247" s="16"/>
      <c r="E247" s="16"/>
      <c r="F247" s="16"/>
      <c r="G247" s="16"/>
      <c r="H247" s="16"/>
      <c r="I247" s="16"/>
      <c r="J247" s="16"/>
      <c r="K247" s="15"/>
      <c r="L247" s="16"/>
      <c r="M247" s="16"/>
      <c r="N247" s="16"/>
      <c r="O247" s="15"/>
      <c r="P247" s="16"/>
      <c r="Q247" s="4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</row>
    <row r="248" spans="1:56" x14ac:dyDescent="0.25">
      <c r="A248" s="15"/>
      <c r="B248" s="16"/>
      <c r="C248" s="16"/>
      <c r="D248" s="16"/>
      <c r="E248" s="16"/>
      <c r="F248" s="16"/>
      <c r="G248" s="16"/>
      <c r="H248" s="16"/>
      <c r="I248" s="16"/>
      <c r="J248" s="16"/>
      <c r="K248" s="15"/>
      <c r="L248" s="16"/>
      <c r="M248" s="16"/>
      <c r="N248" s="16"/>
      <c r="O248" s="15"/>
      <c r="P248" s="16"/>
      <c r="Q248" s="4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</row>
    <row r="249" spans="1:56" x14ac:dyDescent="0.25">
      <c r="A249" s="15"/>
      <c r="B249" s="16"/>
      <c r="C249" s="16"/>
      <c r="D249" s="16"/>
      <c r="E249" s="16"/>
      <c r="F249" s="16"/>
      <c r="G249" s="16"/>
      <c r="H249" s="16"/>
      <c r="I249" s="16"/>
      <c r="J249" s="16"/>
      <c r="K249" s="15"/>
      <c r="L249" s="16"/>
      <c r="M249" s="16"/>
      <c r="N249" s="16"/>
      <c r="O249" s="15"/>
      <c r="P249" s="16"/>
      <c r="Q249" s="4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</row>
    <row r="250" spans="1:56" x14ac:dyDescent="0.25">
      <c r="A250" s="15"/>
      <c r="B250" s="16"/>
      <c r="C250" s="16"/>
      <c r="D250" s="16"/>
      <c r="E250" s="16"/>
      <c r="F250" s="16"/>
      <c r="G250" s="16"/>
      <c r="H250" s="16"/>
      <c r="I250" s="16"/>
      <c r="J250" s="16"/>
      <c r="K250" s="15"/>
      <c r="L250" s="16"/>
      <c r="M250" s="16"/>
      <c r="N250" s="16"/>
      <c r="O250" s="15"/>
      <c r="P250" s="16"/>
      <c r="Q250" s="4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</row>
    <row r="251" spans="1:56" x14ac:dyDescent="0.25">
      <c r="A251" s="15"/>
      <c r="B251" s="16"/>
      <c r="C251" s="16"/>
      <c r="D251" s="16"/>
      <c r="E251" s="16"/>
      <c r="F251" s="16"/>
      <c r="G251" s="16"/>
      <c r="H251" s="16"/>
      <c r="I251" s="16"/>
      <c r="J251" s="16"/>
      <c r="K251" s="15"/>
      <c r="L251" s="16"/>
      <c r="M251" s="16"/>
      <c r="N251" s="16"/>
      <c r="O251" s="15"/>
      <c r="P251" s="16"/>
      <c r="Q251" s="4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</row>
    <row r="252" spans="1:56" x14ac:dyDescent="0.25">
      <c r="A252" s="15"/>
      <c r="B252" s="16"/>
      <c r="C252" s="16"/>
      <c r="D252" s="16"/>
      <c r="E252" s="16"/>
      <c r="F252" s="16"/>
      <c r="G252" s="16"/>
      <c r="H252" s="16"/>
      <c r="I252" s="16"/>
      <c r="J252" s="16"/>
      <c r="K252" s="15"/>
      <c r="L252" s="16"/>
      <c r="M252" s="16"/>
      <c r="N252" s="16"/>
      <c r="O252" s="15"/>
      <c r="P252" s="16"/>
      <c r="Q252" s="4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</row>
    <row r="253" spans="1:56" x14ac:dyDescent="0.25">
      <c r="A253" s="15"/>
      <c r="B253" s="16"/>
      <c r="C253" s="16"/>
      <c r="D253" s="16"/>
      <c r="E253" s="16"/>
      <c r="F253" s="16"/>
      <c r="G253" s="16"/>
      <c r="H253" s="16"/>
      <c r="I253" s="16"/>
      <c r="J253" s="16"/>
      <c r="K253" s="15"/>
      <c r="L253" s="16"/>
      <c r="M253" s="16"/>
      <c r="N253" s="16"/>
      <c r="O253" s="15"/>
      <c r="P253" s="16"/>
      <c r="Q253" s="4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</row>
    <row r="254" spans="1:56" x14ac:dyDescent="0.25">
      <c r="A254" s="15"/>
      <c r="B254" s="16"/>
      <c r="C254" s="16"/>
      <c r="D254" s="16"/>
      <c r="E254" s="16"/>
      <c r="F254" s="16"/>
      <c r="G254" s="16"/>
      <c r="H254" s="16"/>
      <c r="I254" s="16"/>
      <c r="J254" s="16"/>
      <c r="K254" s="15"/>
      <c r="L254" s="16"/>
      <c r="M254" s="16"/>
      <c r="N254" s="16"/>
      <c r="O254" s="15"/>
      <c r="P254" s="16"/>
      <c r="Q254" s="4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</row>
    <row r="255" spans="1:56" x14ac:dyDescent="0.25">
      <c r="A255" s="15"/>
      <c r="B255" s="16"/>
      <c r="C255" s="16"/>
      <c r="D255" s="16"/>
      <c r="E255" s="16"/>
      <c r="F255" s="16"/>
      <c r="G255" s="16"/>
      <c r="H255" s="16"/>
      <c r="I255" s="16"/>
      <c r="J255" s="16"/>
      <c r="K255" s="15"/>
      <c r="L255" s="16"/>
      <c r="M255" s="16"/>
      <c r="N255" s="16"/>
      <c r="O255" s="15"/>
      <c r="P255" s="16"/>
      <c r="Q255" s="4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</row>
    <row r="256" spans="1:56" x14ac:dyDescent="0.25">
      <c r="A256" s="15"/>
      <c r="B256" s="16"/>
      <c r="C256" s="16"/>
      <c r="D256" s="16"/>
      <c r="E256" s="16"/>
      <c r="F256" s="16"/>
      <c r="G256" s="16"/>
      <c r="H256" s="16"/>
      <c r="I256" s="16"/>
      <c r="J256" s="16"/>
      <c r="K256" s="15"/>
      <c r="L256" s="16"/>
      <c r="M256" s="16"/>
      <c r="N256" s="16"/>
      <c r="O256" s="15"/>
      <c r="P256" s="16"/>
      <c r="Q256" s="4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</row>
    <row r="257" spans="1:56" x14ac:dyDescent="0.25">
      <c r="A257" s="15"/>
      <c r="B257" s="16"/>
      <c r="C257" s="16"/>
      <c r="D257" s="16"/>
      <c r="E257" s="16"/>
      <c r="F257" s="16"/>
      <c r="G257" s="16"/>
      <c r="H257" s="16"/>
      <c r="I257" s="16"/>
      <c r="J257" s="16"/>
      <c r="K257" s="15"/>
      <c r="L257" s="16"/>
      <c r="M257" s="16"/>
      <c r="N257" s="16"/>
      <c r="O257" s="15"/>
      <c r="P257" s="16"/>
      <c r="Q257" s="4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</row>
    <row r="258" spans="1:56" x14ac:dyDescent="0.25">
      <c r="A258" s="15"/>
      <c r="B258" s="16"/>
      <c r="C258" s="16"/>
      <c r="D258" s="16"/>
      <c r="E258" s="16"/>
      <c r="F258" s="16"/>
      <c r="G258" s="16"/>
      <c r="H258" s="16"/>
      <c r="I258" s="16"/>
      <c r="J258" s="16"/>
      <c r="K258" s="15"/>
      <c r="L258" s="16"/>
      <c r="M258" s="16"/>
      <c r="N258" s="16"/>
      <c r="O258" s="15"/>
      <c r="P258" s="16"/>
      <c r="Q258" s="4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</row>
    <row r="259" spans="1:56" x14ac:dyDescent="0.25">
      <c r="A259" s="15"/>
      <c r="B259" s="16"/>
      <c r="C259" s="16"/>
      <c r="D259" s="16"/>
      <c r="E259" s="16"/>
      <c r="F259" s="16"/>
      <c r="G259" s="16"/>
      <c r="H259" s="16"/>
      <c r="I259" s="16"/>
      <c r="J259" s="16"/>
      <c r="K259" s="15"/>
      <c r="L259" s="16"/>
      <c r="M259" s="16"/>
      <c r="N259" s="16"/>
      <c r="O259" s="15"/>
      <c r="P259" s="16"/>
      <c r="Q259" s="4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</row>
    <row r="260" spans="1:56" x14ac:dyDescent="0.25">
      <c r="A260" s="15"/>
      <c r="B260" s="16"/>
      <c r="C260" s="16"/>
      <c r="D260" s="16"/>
      <c r="E260" s="16"/>
      <c r="F260" s="16"/>
      <c r="G260" s="16"/>
      <c r="H260" s="16"/>
      <c r="I260" s="16"/>
      <c r="J260" s="16"/>
      <c r="K260" s="15"/>
      <c r="L260" s="16"/>
      <c r="M260" s="16"/>
      <c r="N260" s="16"/>
      <c r="O260" s="15"/>
      <c r="P260" s="16"/>
      <c r="Q260" s="4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</row>
    <row r="261" spans="1:56" x14ac:dyDescent="0.25">
      <c r="A261" s="15"/>
      <c r="B261" s="16"/>
      <c r="C261" s="16"/>
      <c r="D261" s="16"/>
      <c r="E261" s="16"/>
      <c r="F261" s="16"/>
      <c r="G261" s="16"/>
      <c r="H261" s="16"/>
      <c r="I261" s="16"/>
      <c r="J261" s="16"/>
      <c r="K261" s="15"/>
      <c r="L261" s="16"/>
      <c r="M261" s="16"/>
      <c r="N261" s="16"/>
      <c r="O261" s="15"/>
      <c r="P261" s="16"/>
      <c r="Q261" s="4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</row>
    <row r="262" spans="1:56" x14ac:dyDescent="0.25">
      <c r="A262" s="15"/>
      <c r="B262" s="16"/>
      <c r="C262" s="16"/>
      <c r="D262" s="16"/>
      <c r="E262" s="16"/>
      <c r="F262" s="16"/>
      <c r="G262" s="16"/>
      <c r="H262" s="16"/>
      <c r="I262" s="16"/>
      <c r="J262" s="16"/>
      <c r="K262" s="15"/>
      <c r="L262" s="16"/>
      <c r="M262" s="16"/>
      <c r="N262" s="16"/>
      <c r="O262" s="15"/>
      <c r="P262" s="16"/>
      <c r="Q262" s="4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</row>
    <row r="263" spans="1:56" x14ac:dyDescent="0.25">
      <c r="A263" s="15"/>
      <c r="B263" s="16"/>
      <c r="C263" s="16"/>
      <c r="D263" s="16"/>
      <c r="E263" s="16"/>
      <c r="F263" s="16"/>
      <c r="G263" s="16"/>
      <c r="H263" s="16"/>
      <c r="I263" s="16"/>
      <c r="J263" s="16"/>
      <c r="K263" s="15"/>
      <c r="L263" s="16"/>
      <c r="M263" s="16"/>
      <c r="N263" s="16"/>
      <c r="O263" s="15"/>
      <c r="P263" s="16"/>
      <c r="Q263" s="4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</row>
    <row r="264" spans="1:56" x14ac:dyDescent="0.25">
      <c r="A264" s="15"/>
      <c r="B264" s="16"/>
      <c r="C264" s="16"/>
      <c r="D264" s="16"/>
      <c r="E264" s="16"/>
      <c r="F264" s="16"/>
      <c r="G264" s="16"/>
      <c r="H264" s="16"/>
      <c r="I264" s="16"/>
      <c r="J264" s="16"/>
      <c r="K264" s="15"/>
      <c r="L264" s="16"/>
      <c r="M264" s="16"/>
      <c r="N264" s="16"/>
      <c r="O264" s="15"/>
      <c r="P264" s="16"/>
      <c r="Q264" s="4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</row>
    <row r="265" spans="1:56" x14ac:dyDescent="0.25">
      <c r="A265" s="15"/>
      <c r="B265" s="16"/>
      <c r="C265" s="16"/>
      <c r="D265" s="16"/>
      <c r="E265" s="16"/>
      <c r="F265" s="16"/>
      <c r="G265" s="16"/>
      <c r="H265" s="16"/>
      <c r="I265" s="16"/>
      <c r="J265" s="16"/>
      <c r="K265" s="15"/>
      <c r="L265" s="16"/>
      <c r="M265" s="16"/>
      <c r="N265" s="16"/>
      <c r="O265" s="15"/>
      <c r="P265" s="16"/>
      <c r="Q265" s="4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</row>
    <row r="266" spans="1:56" x14ac:dyDescent="0.25">
      <c r="A266" s="15"/>
      <c r="B266" s="16"/>
      <c r="C266" s="16"/>
      <c r="D266" s="16"/>
      <c r="E266" s="16"/>
      <c r="F266" s="16"/>
      <c r="G266" s="16"/>
      <c r="H266" s="16"/>
      <c r="I266" s="16"/>
      <c r="J266" s="16"/>
      <c r="K266" s="15"/>
      <c r="L266" s="16"/>
      <c r="M266" s="16"/>
      <c r="N266" s="16"/>
      <c r="O266" s="15"/>
      <c r="P266" s="16"/>
      <c r="Q266" s="4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</row>
    <row r="267" spans="1:56" x14ac:dyDescent="0.25">
      <c r="A267" s="15"/>
      <c r="B267" s="16"/>
      <c r="C267" s="16"/>
      <c r="D267" s="16"/>
      <c r="E267" s="16"/>
      <c r="F267" s="16"/>
      <c r="G267" s="16"/>
      <c r="H267" s="16"/>
      <c r="I267" s="16"/>
      <c r="J267" s="16"/>
      <c r="K267" s="15"/>
      <c r="L267" s="16"/>
      <c r="M267" s="16"/>
      <c r="N267" s="16"/>
      <c r="O267" s="15"/>
      <c r="P267" s="16"/>
      <c r="Q267" s="4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</row>
    <row r="268" spans="1:56" x14ac:dyDescent="0.25">
      <c r="A268" s="15"/>
      <c r="B268" s="16"/>
      <c r="C268" s="16"/>
      <c r="D268" s="16"/>
      <c r="E268" s="16"/>
      <c r="F268" s="16"/>
      <c r="G268" s="16"/>
      <c r="H268" s="16"/>
      <c r="I268" s="16"/>
      <c r="J268" s="16"/>
      <c r="K268" s="15"/>
      <c r="L268" s="16"/>
      <c r="M268" s="16"/>
      <c r="N268" s="16"/>
      <c r="O268" s="15"/>
      <c r="P268" s="16"/>
      <c r="Q268" s="4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</row>
    <row r="269" spans="1:56" x14ac:dyDescent="0.25">
      <c r="A269" s="15"/>
      <c r="B269" s="16"/>
      <c r="C269" s="16"/>
      <c r="D269" s="16"/>
      <c r="E269" s="16"/>
      <c r="F269" s="16"/>
      <c r="G269" s="16"/>
      <c r="H269" s="16"/>
      <c r="I269" s="16"/>
      <c r="J269" s="16"/>
      <c r="K269" s="15"/>
      <c r="L269" s="16"/>
      <c r="M269" s="16"/>
      <c r="N269" s="16"/>
      <c r="O269" s="15"/>
      <c r="P269" s="16"/>
      <c r="Q269" s="4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</row>
    <row r="270" spans="1:56" x14ac:dyDescent="0.25">
      <c r="A270" s="15"/>
      <c r="B270" s="16"/>
      <c r="C270" s="16"/>
      <c r="D270" s="16"/>
      <c r="E270" s="16"/>
      <c r="F270" s="16"/>
      <c r="G270" s="16"/>
      <c r="H270" s="16"/>
      <c r="I270" s="16"/>
      <c r="J270" s="16"/>
      <c r="K270" s="15"/>
      <c r="L270" s="16"/>
      <c r="M270" s="16"/>
      <c r="N270" s="16"/>
      <c r="O270" s="15"/>
      <c r="P270" s="16"/>
      <c r="Q270" s="4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</row>
    <row r="271" spans="1:56" x14ac:dyDescent="0.25">
      <c r="A271" s="15"/>
      <c r="B271" s="16"/>
      <c r="C271" s="16"/>
      <c r="D271" s="16"/>
      <c r="E271" s="16"/>
      <c r="F271" s="16"/>
      <c r="G271" s="16"/>
      <c r="H271" s="16"/>
      <c r="I271" s="16"/>
      <c r="J271" s="16"/>
      <c r="K271" s="15"/>
      <c r="L271" s="16"/>
      <c r="M271" s="16"/>
      <c r="N271" s="16"/>
      <c r="O271" s="15"/>
      <c r="P271" s="16"/>
      <c r="Q271" s="4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</row>
    <row r="272" spans="1:56" x14ac:dyDescent="0.25">
      <c r="A272" s="15"/>
      <c r="B272" s="16"/>
      <c r="C272" s="16"/>
      <c r="D272" s="16"/>
      <c r="E272" s="16"/>
      <c r="F272" s="16"/>
      <c r="G272" s="16"/>
      <c r="H272" s="16"/>
      <c r="I272" s="16"/>
      <c r="J272" s="16"/>
      <c r="K272" s="15"/>
      <c r="L272" s="16"/>
      <c r="M272" s="16"/>
      <c r="N272" s="16"/>
      <c r="O272" s="15"/>
      <c r="P272" s="16"/>
      <c r="Q272" s="4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</row>
    <row r="273" spans="1:56" x14ac:dyDescent="0.25">
      <c r="A273" s="15"/>
      <c r="B273" s="16"/>
      <c r="C273" s="16"/>
      <c r="D273" s="16"/>
      <c r="E273" s="16"/>
      <c r="F273" s="16"/>
      <c r="G273" s="16"/>
      <c r="H273" s="16"/>
      <c r="I273" s="16"/>
      <c r="J273" s="16"/>
      <c r="K273" s="15"/>
      <c r="L273" s="16"/>
      <c r="M273" s="16"/>
      <c r="N273" s="16"/>
      <c r="O273" s="15"/>
      <c r="P273" s="16"/>
      <c r="Q273" s="4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</row>
    <row r="274" spans="1:56" x14ac:dyDescent="0.25">
      <c r="A274" s="15"/>
      <c r="B274" s="16"/>
      <c r="C274" s="16"/>
      <c r="D274" s="16"/>
      <c r="E274" s="16"/>
      <c r="F274" s="16"/>
      <c r="G274" s="16"/>
      <c r="H274" s="16"/>
      <c r="I274" s="16"/>
      <c r="J274" s="16"/>
      <c r="K274" s="15"/>
      <c r="L274" s="16"/>
      <c r="M274" s="16"/>
      <c r="N274" s="16"/>
      <c r="O274" s="15"/>
      <c r="P274" s="16"/>
      <c r="Q274" s="4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</row>
    <row r="275" spans="1:56" x14ac:dyDescent="0.25">
      <c r="A275" s="15"/>
      <c r="B275" s="16"/>
      <c r="C275" s="16"/>
      <c r="D275" s="16"/>
      <c r="E275" s="16"/>
      <c r="F275" s="16"/>
      <c r="G275" s="16"/>
      <c r="H275" s="16"/>
      <c r="I275" s="16"/>
      <c r="J275" s="16"/>
      <c r="K275" s="15"/>
      <c r="L275" s="16"/>
      <c r="M275" s="16"/>
      <c r="N275" s="16"/>
      <c r="O275" s="15"/>
      <c r="P275" s="16"/>
      <c r="Q275" s="4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</row>
    <row r="276" spans="1:56" x14ac:dyDescent="0.25">
      <c r="A276" s="15"/>
      <c r="B276" s="16"/>
      <c r="C276" s="16"/>
      <c r="D276" s="16"/>
      <c r="E276" s="16"/>
      <c r="F276" s="16"/>
      <c r="G276" s="16"/>
      <c r="H276" s="16"/>
      <c r="I276" s="16"/>
      <c r="J276" s="16"/>
      <c r="K276" s="15"/>
      <c r="L276" s="16"/>
      <c r="M276" s="16"/>
      <c r="N276" s="16"/>
      <c r="O276" s="15"/>
      <c r="P276" s="16"/>
      <c r="Q276" s="4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</row>
    <row r="277" spans="1:56" x14ac:dyDescent="0.25">
      <c r="A277" s="15"/>
      <c r="B277" s="16"/>
      <c r="C277" s="16"/>
      <c r="D277" s="16"/>
      <c r="E277" s="16"/>
      <c r="F277" s="16"/>
      <c r="G277" s="16"/>
      <c r="H277" s="16"/>
      <c r="I277" s="16"/>
      <c r="J277" s="16"/>
      <c r="K277" s="15"/>
      <c r="L277" s="16"/>
      <c r="M277" s="16"/>
      <c r="N277" s="16"/>
      <c r="O277" s="15"/>
      <c r="P277" s="16"/>
      <c r="Q277" s="4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</row>
    <row r="278" spans="1:56" x14ac:dyDescent="0.25">
      <c r="A278" s="15"/>
      <c r="B278" s="16"/>
      <c r="C278" s="16"/>
      <c r="D278" s="16"/>
      <c r="E278" s="16"/>
      <c r="F278" s="16"/>
      <c r="G278" s="16"/>
      <c r="H278" s="16"/>
      <c r="I278" s="16"/>
      <c r="J278" s="16"/>
      <c r="K278" s="15"/>
      <c r="L278" s="16"/>
      <c r="M278" s="16"/>
      <c r="N278" s="16"/>
      <c r="O278" s="15"/>
      <c r="P278" s="16"/>
      <c r="Q278" s="4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</row>
    <row r="279" spans="1:56" x14ac:dyDescent="0.25">
      <c r="A279" s="15"/>
      <c r="B279" s="16"/>
      <c r="C279" s="16"/>
      <c r="D279" s="16"/>
      <c r="E279" s="16"/>
      <c r="F279" s="16"/>
      <c r="G279" s="16"/>
      <c r="H279" s="16"/>
      <c r="I279" s="16"/>
      <c r="J279" s="16"/>
      <c r="K279" s="15"/>
      <c r="L279" s="16"/>
      <c r="M279" s="16"/>
      <c r="N279" s="16"/>
      <c r="O279" s="15"/>
      <c r="P279" s="16"/>
      <c r="Q279" s="4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</row>
    <row r="280" spans="1:56" x14ac:dyDescent="0.25">
      <c r="A280" s="15"/>
      <c r="B280" s="16"/>
      <c r="C280" s="16"/>
      <c r="D280" s="16"/>
      <c r="E280" s="16"/>
      <c r="F280" s="16"/>
      <c r="G280" s="16"/>
      <c r="H280" s="16"/>
      <c r="I280" s="16"/>
      <c r="J280" s="16"/>
      <c r="K280" s="15"/>
      <c r="L280" s="16"/>
      <c r="M280" s="16"/>
      <c r="N280" s="16"/>
      <c r="O280" s="15"/>
      <c r="P280" s="16"/>
      <c r="Q280" s="4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</row>
    <row r="281" spans="1:56" x14ac:dyDescent="0.25">
      <c r="A281" s="15"/>
      <c r="B281" s="16"/>
      <c r="C281" s="16"/>
      <c r="D281" s="16"/>
      <c r="E281" s="16"/>
      <c r="F281" s="16"/>
      <c r="G281" s="16"/>
      <c r="H281" s="16"/>
      <c r="I281" s="16"/>
      <c r="J281" s="16"/>
      <c r="K281" s="15"/>
      <c r="L281" s="16"/>
      <c r="M281" s="16"/>
      <c r="N281" s="16"/>
      <c r="O281" s="15"/>
      <c r="P281" s="16"/>
      <c r="Q281" s="4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</row>
    <row r="282" spans="1:56" x14ac:dyDescent="0.25">
      <c r="A282" s="15"/>
      <c r="B282" s="16"/>
      <c r="C282" s="16"/>
      <c r="D282" s="16"/>
      <c r="E282" s="16"/>
      <c r="F282" s="16"/>
      <c r="G282" s="16"/>
      <c r="H282" s="16"/>
      <c r="I282" s="16"/>
      <c r="J282" s="16"/>
      <c r="K282" s="15"/>
      <c r="L282" s="16"/>
      <c r="M282" s="16"/>
      <c r="N282" s="16"/>
      <c r="O282" s="15"/>
      <c r="P282" s="16"/>
      <c r="Q282" s="4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</row>
    <row r="283" spans="1:56" x14ac:dyDescent="0.25">
      <c r="A283" s="15"/>
      <c r="B283" s="16"/>
      <c r="C283" s="16"/>
      <c r="D283" s="16"/>
      <c r="E283" s="16"/>
      <c r="F283" s="16"/>
      <c r="G283" s="16"/>
      <c r="H283" s="16"/>
      <c r="I283" s="16"/>
      <c r="J283" s="16"/>
      <c r="K283" s="15"/>
      <c r="L283" s="16"/>
      <c r="M283" s="16"/>
      <c r="N283" s="16"/>
      <c r="O283" s="15"/>
      <c r="P283" s="16"/>
      <c r="Q283" s="4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</row>
    <row r="284" spans="1:56" x14ac:dyDescent="0.25">
      <c r="A284" s="15"/>
      <c r="B284" s="16"/>
      <c r="C284" s="16"/>
      <c r="D284" s="16"/>
      <c r="E284" s="16"/>
      <c r="F284" s="16"/>
      <c r="G284" s="16"/>
      <c r="H284" s="16"/>
      <c r="I284" s="16"/>
      <c r="J284" s="16"/>
      <c r="K284" s="15"/>
      <c r="L284" s="16"/>
      <c r="M284" s="16"/>
      <c r="N284" s="16"/>
      <c r="O284" s="15"/>
      <c r="P284" s="16"/>
      <c r="Q284" s="4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</row>
    <row r="285" spans="1:56" x14ac:dyDescent="0.25">
      <c r="A285" s="15"/>
      <c r="B285" s="16"/>
      <c r="C285" s="16"/>
      <c r="D285" s="16"/>
      <c r="E285" s="16"/>
      <c r="F285" s="16"/>
      <c r="G285" s="16"/>
      <c r="H285" s="16"/>
      <c r="I285" s="16"/>
      <c r="J285" s="16"/>
      <c r="K285" s="15"/>
      <c r="L285" s="16"/>
      <c r="M285" s="16"/>
      <c r="N285" s="16"/>
      <c r="O285" s="15"/>
      <c r="P285" s="16"/>
      <c r="Q285" s="4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</row>
    <row r="286" spans="1:56" x14ac:dyDescent="0.25">
      <c r="A286" s="15"/>
      <c r="B286" s="16"/>
      <c r="C286" s="16"/>
      <c r="D286" s="16"/>
      <c r="E286" s="16"/>
      <c r="F286" s="16"/>
      <c r="G286" s="16"/>
      <c r="H286" s="16"/>
      <c r="I286" s="16"/>
      <c r="J286" s="16"/>
      <c r="K286" s="15"/>
      <c r="L286" s="16"/>
      <c r="M286" s="16"/>
      <c r="N286" s="16"/>
      <c r="O286" s="15"/>
      <c r="P286" s="16"/>
      <c r="Q286" s="4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</row>
    <row r="287" spans="1:56" x14ac:dyDescent="0.25">
      <c r="A287" s="15"/>
      <c r="B287" s="16"/>
      <c r="C287" s="16"/>
      <c r="D287" s="16"/>
      <c r="E287" s="16"/>
      <c r="F287" s="16"/>
      <c r="G287" s="16"/>
      <c r="H287" s="16"/>
      <c r="I287" s="16"/>
      <c r="J287" s="16"/>
      <c r="K287" s="15"/>
      <c r="L287" s="16"/>
      <c r="M287" s="16"/>
      <c r="N287" s="16"/>
      <c r="O287" s="15"/>
      <c r="P287" s="16"/>
      <c r="Q287" s="4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</row>
    <row r="288" spans="1:56" x14ac:dyDescent="0.25">
      <c r="A288" s="15"/>
      <c r="B288" s="16"/>
      <c r="C288" s="16"/>
      <c r="D288" s="16"/>
      <c r="E288" s="16"/>
      <c r="F288" s="16"/>
      <c r="G288" s="16"/>
      <c r="H288" s="16"/>
      <c r="I288" s="16"/>
      <c r="J288" s="16"/>
      <c r="K288" s="15"/>
      <c r="L288" s="16"/>
      <c r="M288" s="16"/>
      <c r="N288" s="16"/>
      <c r="O288" s="15"/>
      <c r="P288" s="16"/>
      <c r="Q288" s="4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</row>
    <row r="289" spans="1:56" x14ac:dyDescent="0.25">
      <c r="A289" s="15"/>
      <c r="B289" s="16"/>
      <c r="C289" s="16"/>
      <c r="D289" s="16"/>
      <c r="E289" s="16"/>
      <c r="F289" s="16"/>
      <c r="G289" s="16"/>
      <c r="H289" s="16"/>
      <c r="I289" s="16"/>
      <c r="J289" s="16"/>
      <c r="K289" s="15"/>
      <c r="L289" s="16"/>
      <c r="M289" s="16"/>
      <c r="N289" s="16"/>
      <c r="O289" s="15"/>
      <c r="P289" s="16"/>
      <c r="Q289" s="4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</row>
    <row r="290" spans="1:56" x14ac:dyDescent="0.25">
      <c r="A290" s="15"/>
      <c r="B290" s="16"/>
      <c r="C290" s="16"/>
      <c r="D290" s="16"/>
      <c r="E290" s="16"/>
      <c r="F290" s="16"/>
      <c r="G290" s="16"/>
      <c r="H290" s="16"/>
      <c r="I290" s="16"/>
      <c r="J290" s="16"/>
      <c r="K290" s="15"/>
      <c r="L290" s="16"/>
      <c r="M290" s="16"/>
      <c r="N290" s="16"/>
      <c r="O290" s="15"/>
      <c r="P290" s="16"/>
      <c r="Q290" s="4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</row>
    <row r="291" spans="1:56" x14ac:dyDescent="0.25">
      <c r="A291" s="15"/>
      <c r="B291" s="16"/>
      <c r="C291" s="16"/>
      <c r="D291" s="16"/>
      <c r="E291" s="16"/>
      <c r="F291" s="16"/>
      <c r="G291" s="16"/>
      <c r="H291" s="16"/>
      <c r="I291" s="16"/>
      <c r="J291" s="16"/>
      <c r="K291" s="15"/>
      <c r="L291" s="16"/>
      <c r="M291" s="16"/>
      <c r="N291" s="16"/>
      <c r="O291" s="15"/>
      <c r="P291" s="16"/>
      <c r="Q291" s="4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</row>
    <row r="292" spans="1:56" x14ac:dyDescent="0.25">
      <c r="A292" s="15"/>
      <c r="B292" s="16"/>
      <c r="C292" s="16"/>
      <c r="D292" s="16"/>
      <c r="E292" s="16"/>
      <c r="F292" s="16"/>
      <c r="G292" s="16"/>
      <c r="H292" s="16"/>
      <c r="I292" s="16"/>
      <c r="J292" s="16"/>
      <c r="K292" s="15"/>
      <c r="L292" s="16"/>
      <c r="M292" s="16"/>
      <c r="N292" s="16"/>
      <c r="O292" s="15"/>
      <c r="P292" s="16"/>
      <c r="Q292" s="4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</row>
    <row r="293" spans="1:56" x14ac:dyDescent="0.25">
      <c r="A293" s="15"/>
      <c r="B293" s="16"/>
      <c r="C293" s="16"/>
      <c r="D293" s="16"/>
      <c r="E293" s="16"/>
      <c r="F293" s="16"/>
      <c r="G293" s="16"/>
      <c r="H293" s="16"/>
      <c r="I293" s="16"/>
      <c r="J293" s="16"/>
      <c r="K293" s="15"/>
      <c r="L293" s="16"/>
      <c r="M293" s="16"/>
      <c r="N293" s="16"/>
      <c r="O293" s="15"/>
      <c r="P293" s="16"/>
      <c r="Q293" s="4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</row>
    <row r="294" spans="1:56" x14ac:dyDescent="0.25">
      <c r="A294" s="15"/>
      <c r="B294" s="16"/>
      <c r="C294" s="16"/>
      <c r="D294" s="16"/>
      <c r="E294" s="16"/>
      <c r="F294" s="16"/>
      <c r="G294" s="16"/>
      <c r="H294" s="16"/>
      <c r="I294" s="16"/>
      <c r="J294" s="16"/>
      <c r="K294" s="15"/>
      <c r="L294" s="16"/>
      <c r="M294" s="16"/>
      <c r="N294" s="16"/>
      <c r="O294" s="15"/>
      <c r="P294" s="16"/>
      <c r="Q294" s="4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</row>
    <row r="295" spans="1:56" x14ac:dyDescent="0.25">
      <c r="A295" s="15"/>
      <c r="B295" s="16"/>
      <c r="C295" s="16"/>
      <c r="D295" s="16"/>
      <c r="E295" s="16"/>
      <c r="F295" s="16"/>
      <c r="G295" s="16"/>
      <c r="H295" s="16"/>
      <c r="I295" s="16"/>
      <c r="J295" s="16"/>
      <c r="K295" s="15"/>
      <c r="L295" s="16"/>
      <c r="M295" s="16"/>
      <c r="N295" s="16"/>
      <c r="O295" s="15"/>
      <c r="P295" s="16"/>
      <c r="Q295" s="4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</row>
    <row r="296" spans="1:56" x14ac:dyDescent="0.25">
      <c r="A296" s="15"/>
      <c r="B296" s="16"/>
      <c r="C296" s="16"/>
      <c r="D296" s="16"/>
      <c r="E296" s="16"/>
      <c r="F296" s="16"/>
      <c r="G296" s="16"/>
      <c r="H296" s="16"/>
      <c r="I296" s="16"/>
      <c r="J296" s="16"/>
      <c r="K296" s="15"/>
      <c r="L296" s="16"/>
      <c r="M296" s="16"/>
      <c r="N296" s="16"/>
      <c r="O296" s="15"/>
      <c r="P296" s="16"/>
      <c r="Q296" s="4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</row>
    <row r="297" spans="1:56" x14ac:dyDescent="0.25">
      <c r="A297" s="15"/>
      <c r="B297" s="16"/>
      <c r="C297" s="16"/>
      <c r="D297" s="16"/>
      <c r="E297" s="16"/>
      <c r="F297" s="16"/>
      <c r="G297" s="16"/>
      <c r="H297" s="16"/>
      <c r="I297" s="16"/>
      <c r="J297" s="16"/>
      <c r="K297" s="15"/>
      <c r="L297" s="16"/>
      <c r="M297" s="16"/>
      <c r="N297" s="16"/>
      <c r="O297" s="15"/>
      <c r="P297" s="16"/>
      <c r="Q297" s="4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</row>
    <row r="298" spans="1:56" x14ac:dyDescent="0.25">
      <c r="A298" s="15"/>
      <c r="B298" s="16"/>
      <c r="C298" s="16"/>
      <c r="D298" s="16"/>
      <c r="E298" s="16"/>
      <c r="F298" s="16"/>
      <c r="G298" s="16"/>
      <c r="H298" s="16"/>
      <c r="I298" s="16"/>
      <c r="J298" s="16"/>
      <c r="K298" s="15"/>
      <c r="L298" s="16"/>
      <c r="M298" s="16"/>
      <c r="N298" s="16"/>
      <c r="O298" s="15"/>
      <c r="P298" s="16"/>
      <c r="Q298" s="4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</row>
    <row r="299" spans="1:56" x14ac:dyDescent="0.25">
      <c r="A299" s="15"/>
      <c r="B299" s="16"/>
      <c r="C299" s="16"/>
      <c r="D299" s="16"/>
      <c r="E299" s="16"/>
      <c r="F299" s="16"/>
      <c r="G299" s="16"/>
      <c r="H299" s="16"/>
      <c r="I299" s="16"/>
      <c r="J299" s="16"/>
      <c r="K299" s="15"/>
      <c r="L299" s="16"/>
      <c r="M299" s="16"/>
      <c r="N299" s="16"/>
      <c r="O299" s="15"/>
      <c r="P299" s="16"/>
      <c r="Q299" s="4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</row>
    <row r="300" spans="1:56" x14ac:dyDescent="0.25">
      <c r="A300" s="15"/>
      <c r="B300" s="16"/>
      <c r="C300" s="16"/>
      <c r="D300" s="16"/>
      <c r="E300" s="16"/>
      <c r="F300" s="16"/>
      <c r="G300" s="16"/>
      <c r="H300" s="16"/>
      <c r="I300" s="16"/>
      <c r="J300" s="16"/>
      <c r="K300" s="15"/>
      <c r="L300" s="16"/>
      <c r="M300" s="16"/>
      <c r="N300" s="16"/>
      <c r="O300" s="15"/>
      <c r="P300" s="16"/>
      <c r="Q300" s="4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</row>
    <row r="301" spans="1:56" x14ac:dyDescent="0.25">
      <c r="A301" s="15"/>
      <c r="B301" s="16"/>
      <c r="C301" s="16"/>
      <c r="D301" s="16"/>
      <c r="E301" s="16"/>
      <c r="F301" s="16"/>
      <c r="G301" s="16"/>
      <c r="H301" s="16"/>
      <c r="I301" s="16"/>
      <c r="J301" s="16"/>
      <c r="K301" s="15"/>
      <c r="L301" s="16"/>
      <c r="M301" s="16"/>
      <c r="N301" s="16"/>
      <c r="O301" s="15"/>
      <c r="P301" s="16"/>
      <c r="Q301" s="4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</row>
    <row r="302" spans="1:56" x14ac:dyDescent="0.25">
      <c r="A302" s="15"/>
      <c r="B302" s="16"/>
      <c r="C302" s="16"/>
      <c r="D302" s="16"/>
      <c r="E302" s="16"/>
      <c r="F302" s="16"/>
      <c r="G302" s="16"/>
      <c r="H302" s="16"/>
      <c r="I302" s="16"/>
      <c r="J302" s="16"/>
      <c r="K302" s="15"/>
      <c r="L302" s="16"/>
      <c r="M302" s="16"/>
      <c r="N302" s="16"/>
      <c r="O302" s="15"/>
      <c r="P302" s="16"/>
      <c r="Q302" s="4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</row>
    <row r="303" spans="1:56" x14ac:dyDescent="0.25">
      <c r="A303" s="15"/>
      <c r="B303" s="16"/>
      <c r="C303" s="16"/>
      <c r="D303" s="16"/>
      <c r="E303" s="16"/>
      <c r="F303" s="16"/>
      <c r="G303" s="16"/>
      <c r="H303" s="16"/>
      <c r="I303" s="16"/>
      <c r="J303" s="16"/>
      <c r="K303" s="15"/>
      <c r="L303" s="16"/>
      <c r="M303" s="16"/>
      <c r="N303" s="16"/>
      <c r="O303" s="15"/>
      <c r="P303" s="16"/>
      <c r="Q303" s="4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</row>
    <row r="304" spans="1:56" x14ac:dyDescent="0.25">
      <c r="A304" s="15"/>
      <c r="B304" s="16"/>
      <c r="C304" s="16"/>
      <c r="D304" s="16"/>
      <c r="E304" s="16"/>
      <c r="F304" s="16"/>
      <c r="G304" s="16"/>
      <c r="H304" s="16"/>
      <c r="I304" s="16"/>
      <c r="J304" s="16"/>
      <c r="K304" s="15"/>
      <c r="L304" s="16"/>
      <c r="M304" s="16"/>
      <c r="N304" s="16"/>
      <c r="O304" s="15"/>
      <c r="P304" s="16"/>
      <c r="Q304" s="4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</row>
    <row r="305" spans="1:56" x14ac:dyDescent="0.25">
      <c r="A305" s="15"/>
      <c r="B305" s="16"/>
      <c r="C305" s="16"/>
      <c r="D305" s="16"/>
      <c r="E305" s="16"/>
      <c r="F305" s="16"/>
      <c r="G305" s="16"/>
      <c r="H305" s="16"/>
      <c r="I305" s="16"/>
      <c r="J305" s="16"/>
      <c r="K305" s="15"/>
      <c r="L305" s="16"/>
      <c r="M305" s="16"/>
      <c r="N305" s="16"/>
      <c r="O305" s="15"/>
      <c r="P305" s="16"/>
      <c r="Q305" s="4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</row>
    <row r="306" spans="1:56" x14ac:dyDescent="0.25">
      <c r="A306" s="15"/>
      <c r="B306" s="16"/>
      <c r="C306" s="16"/>
      <c r="D306" s="16"/>
      <c r="E306" s="16"/>
      <c r="F306" s="16"/>
      <c r="G306" s="16"/>
      <c r="H306" s="16"/>
      <c r="I306" s="16"/>
      <c r="J306" s="16"/>
      <c r="K306" s="15"/>
      <c r="L306" s="16"/>
      <c r="M306" s="16"/>
      <c r="N306" s="16"/>
      <c r="O306" s="15"/>
      <c r="P306" s="16"/>
      <c r="Q306" s="4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</row>
    <row r="307" spans="1:56" x14ac:dyDescent="0.25">
      <c r="A307" s="15"/>
      <c r="B307" s="16"/>
      <c r="C307" s="16"/>
      <c r="D307" s="16"/>
      <c r="E307" s="16"/>
      <c r="F307" s="16"/>
      <c r="G307" s="16"/>
      <c r="H307" s="16"/>
      <c r="I307" s="16"/>
      <c r="J307" s="16"/>
      <c r="K307" s="15"/>
      <c r="L307" s="16"/>
      <c r="M307" s="16"/>
      <c r="N307" s="16"/>
      <c r="O307" s="15"/>
      <c r="P307" s="16"/>
      <c r="Q307" s="4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</row>
    <row r="308" spans="1:56" x14ac:dyDescent="0.25">
      <c r="A308" s="15"/>
      <c r="B308" s="16"/>
      <c r="C308" s="16"/>
      <c r="D308" s="16"/>
      <c r="E308" s="16"/>
      <c r="F308" s="16"/>
      <c r="G308" s="16"/>
      <c r="H308" s="16"/>
      <c r="I308" s="16"/>
      <c r="J308" s="16"/>
      <c r="K308" s="15"/>
      <c r="L308" s="16"/>
      <c r="M308" s="16"/>
      <c r="N308" s="16"/>
      <c r="O308" s="15"/>
      <c r="P308" s="16"/>
      <c r="Q308" s="4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</row>
    <row r="309" spans="1:56" x14ac:dyDescent="0.25">
      <c r="A309" s="15"/>
      <c r="B309" s="16"/>
      <c r="C309" s="16"/>
      <c r="D309" s="16"/>
      <c r="E309" s="16"/>
      <c r="F309" s="16"/>
      <c r="G309" s="16"/>
      <c r="H309" s="16"/>
      <c r="I309" s="16"/>
      <c r="J309" s="16"/>
      <c r="K309" s="15"/>
      <c r="L309" s="16"/>
      <c r="M309" s="16"/>
      <c r="N309" s="16"/>
      <c r="O309" s="15"/>
      <c r="P309" s="16"/>
      <c r="Q309" s="4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</row>
    <row r="310" spans="1:56" x14ac:dyDescent="0.25">
      <c r="A310" s="15"/>
      <c r="B310" s="16"/>
      <c r="C310" s="16"/>
      <c r="D310" s="16"/>
      <c r="E310" s="16"/>
      <c r="F310" s="16"/>
      <c r="G310" s="16"/>
      <c r="H310" s="16"/>
      <c r="I310" s="16"/>
      <c r="J310" s="16"/>
      <c r="K310" s="15"/>
      <c r="L310" s="16"/>
      <c r="M310" s="16"/>
      <c r="N310" s="16"/>
      <c r="O310" s="15"/>
      <c r="P310" s="16"/>
      <c r="Q310" s="4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</row>
    <row r="311" spans="1:56" x14ac:dyDescent="0.25">
      <c r="A311" s="15"/>
      <c r="B311" s="16"/>
      <c r="C311" s="16"/>
      <c r="D311" s="16"/>
      <c r="E311" s="16"/>
      <c r="F311" s="16"/>
      <c r="G311" s="16"/>
      <c r="H311" s="16"/>
      <c r="I311" s="16"/>
      <c r="J311" s="16"/>
      <c r="K311" s="15"/>
      <c r="L311" s="16"/>
      <c r="M311" s="16"/>
      <c r="N311" s="16"/>
      <c r="O311" s="15"/>
      <c r="P311" s="16"/>
      <c r="Q311" s="4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</row>
    <row r="312" spans="1:56" x14ac:dyDescent="0.25">
      <c r="A312" s="15"/>
      <c r="B312" s="16"/>
      <c r="C312" s="16"/>
      <c r="D312" s="16"/>
      <c r="E312" s="16"/>
      <c r="F312" s="16"/>
      <c r="G312" s="16"/>
      <c r="H312" s="16"/>
      <c r="I312" s="16"/>
      <c r="J312" s="16"/>
      <c r="K312" s="15"/>
      <c r="L312" s="16"/>
      <c r="M312" s="16"/>
      <c r="N312" s="16"/>
      <c r="O312" s="15"/>
      <c r="P312" s="16"/>
      <c r="Q312" s="4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</row>
    <row r="313" spans="1:56" x14ac:dyDescent="0.25">
      <c r="A313" s="15"/>
      <c r="B313" s="16"/>
      <c r="C313" s="16"/>
      <c r="D313" s="16"/>
      <c r="E313" s="16"/>
      <c r="F313" s="16"/>
      <c r="G313" s="16"/>
      <c r="H313" s="16"/>
      <c r="I313" s="16"/>
      <c r="J313" s="16"/>
      <c r="K313" s="15"/>
      <c r="L313" s="16"/>
      <c r="M313" s="16"/>
      <c r="N313" s="16"/>
      <c r="O313" s="15"/>
      <c r="P313" s="16"/>
      <c r="Q313" s="4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</row>
    <row r="314" spans="1:56" x14ac:dyDescent="0.25">
      <c r="A314" s="15"/>
      <c r="B314" s="16"/>
      <c r="C314" s="16"/>
      <c r="D314" s="16"/>
      <c r="E314" s="16"/>
      <c r="F314" s="16"/>
      <c r="G314" s="16"/>
      <c r="H314" s="16"/>
      <c r="I314" s="16"/>
      <c r="J314" s="16"/>
      <c r="K314" s="15"/>
      <c r="L314" s="16"/>
      <c r="M314" s="16"/>
      <c r="N314" s="16"/>
      <c r="O314" s="15"/>
      <c r="P314" s="16"/>
      <c r="Q314" s="4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</row>
    <row r="315" spans="1:56" x14ac:dyDescent="0.25">
      <c r="A315" s="15"/>
      <c r="B315" s="16"/>
      <c r="C315" s="16"/>
      <c r="D315" s="16"/>
      <c r="E315" s="16"/>
      <c r="F315" s="16"/>
      <c r="G315" s="16"/>
      <c r="H315" s="16"/>
      <c r="I315" s="16"/>
      <c r="J315" s="16"/>
      <c r="K315" s="15"/>
      <c r="L315" s="16"/>
      <c r="M315" s="16"/>
      <c r="N315" s="16"/>
      <c r="O315" s="15"/>
      <c r="P315" s="16"/>
      <c r="Q315" s="4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</row>
    <row r="316" spans="1:56" x14ac:dyDescent="0.25">
      <c r="A316" s="15"/>
      <c r="B316" s="16"/>
      <c r="C316" s="16"/>
      <c r="D316" s="16"/>
      <c r="E316" s="16"/>
      <c r="F316" s="16"/>
      <c r="G316" s="16"/>
      <c r="H316" s="16"/>
      <c r="I316" s="16"/>
      <c r="J316" s="16"/>
      <c r="K316" s="15"/>
      <c r="L316" s="16"/>
      <c r="M316" s="16"/>
      <c r="N316" s="16"/>
      <c r="O316" s="15"/>
      <c r="P316" s="16"/>
      <c r="Q316" s="4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</row>
    <row r="317" spans="1:56" x14ac:dyDescent="0.25">
      <c r="A317" s="15"/>
      <c r="B317" s="16"/>
      <c r="C317" s="16"/>
      <c r="D317" s="16"/>
      <c r="E317" s="16"/>
      <c r="F317" s="16"/>
      <c r="G317" s="16"/>
      <c r="H317" s="16"/>
      <c r="I317" s="16"/>
      <c r="J317" s="16"/>
      <c r="K317" s="15"/>
      <c r="L317" s="16"/>
      <c r="M317" s="16"/>
      <c r="N317" s="16"/>
      <c r="O317" s="15"/>
      <c r="P317" s="16"/>
      <c r="Q317" s="4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</row>
    <row r="318" spans="1:56" x14ac:dyDescent="0.25">
      <c r="A318" s="15"/>
      <c r="B318" s="16"/>
      <c r="C318" s="16"/>
      <c r="D318" s="16"/>
      <c r="E318" s="16"/>
      <c r="F318" s="16"/>
      <c r="G318" s="16"/>
      <c r="H318" s="16"/>
      <c r="I318" s="16"/>
      <c r="J318" s="16"/>
      <c r="K318" s="15"/>
      <c r="L318" s="16"/>
      <c r="M318" s="16"/>
      <c r="N318" s="16"/>
      <c r="O318" s="15"/>
      <c r="P318" s="16"/>
      <c r="Q318" s="4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</row>
    <row r="319" spans="1:56" x14ac:dyDescent="0.25">
      <c r="A319" s="15"/>
      <c r="B319" s="16"/>
      <c r="C319" s="16"/>
      <c r="D319" s="16"/>
      <c r="E319" s="16"/>
      <c r="F319" s="16"/>
      <c r="G319" s="16"/>
      <c r="H319" s="16"/>
      <c r="I319" s="16"/>
      <c r="J319" s="16"/>
      <c r="K319" s="15"/>
      <c r="L319" s="16"/>
      <c r="M319" s="16"/>
      <c r="N319" s="16"/>
      <c r="O319" s="15"/>
      <c r="P319" s="16"/>
      <c r="Q319" s="4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</row>
    <row r="320" spans="1:56" x14ac:dyDescent="0.25">
      <c r="A320" s="15"/>
      <c r="B320" s="16"/>
      <c r="C320" s="16"/>
      <c r="D320" s="16"/>
      <c r="E320" s="16"/>
      <c r="F320" s="16"/>
      <c r="G320" s="16"/>
      <c r="H320" s="16"/>
      <c r="I320" s="16"/>
      <c r="J320" s="16"/>
      <c r="K320" s="15"/>
      <c r="L320" s="16"/>
      <c r="M320" s="16"/>
      <c r="N320" s="16"/>
      <c r="O320" s="15"/>
      <c r="P320" s="16"/>
      <c r="Q320" s="4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</row>
    <row r="321" spans="1:56" x14ac:dyDescent="0.25">
      <c r="A321" s="15"/>
      <c r="B321" s="16"/>
      <c r="C321" s="16"/>
      <c r="D321" s="16"/>
      <c r="E321" s="16"/>
      <c r="F321" s="16"/>
      <c r="G321" s="16"/>
      <c r="H321" s="16"/>
      <c r="I321" s="16"/>
      <c r="J321" s="16"/>
      <c r="K321" s="15"/>
      <c r="L321" s="16"/>
      <c r="M321" s="16"/>
      <c r="N321" s="16"/>
      <c r="O321" s="15"/>
      <c r="P321" s="16"/>
      <c r="Q321" s="4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</row>
    <row r="322" spans="1:56" x14ac:dyDescent="0.25">
      <c r="A322" s="15"/>
      <c r="B322" s="16"/>
      <c r="C322" s="16"/>
      <c r="D322" s="16"/>
      <c r="E322" s="16"/>
      <c r="F322" s="16"/>
      <c r="G322" s="16"/>
      <c r="H322" s="16"/>
      <c r="I322" s="16"/>
      <c r="J322" s="16"/>
      <c r="K322" s="15"/>
      <c r="L322" s="16"/>
      <c r="M322" s="16"/>
      <c r="N322" s="16"/>
      <c r="O322" s="15"/>
      <c r="P322" s="16"/>
      <c r="Q322" s="4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</row>
    <row r="323" spans="1:56" x14ac:dyDescent="0.25">
      <c r="A323" s="15"/>
      <c r="B323" s="16"/>
      <c r="C323" s="16"/>
      <c r="D323" s="16"/>
      <c r="E323" s="16"/>
      <c r="F323" s="16"/>
      <c r="G323" s="16"/>
      <c r="H323" s="16"/>
      <c r="I323" s="16"/>
      <c r="J323" s="16"/>
      <c r="K323" s="15"/>
      <c r="L323" s="16"/>
      <c r="M323" s="16"/>
      <c r="N323" s="16"/>
      <c r="O323" s="15"/>
      <c r="P323" s="16"/>
      <c r="Q323" s="4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</row>
    <row r="324" spans="1:56" x14ac:dyDescent="0.25">
      <c r="A324" s="15"/>
      <c r="B324" s="16"/>
      <c r="C324" s="16"/>
      <c r="D324" s="16"/>
      <c r="E324" s="16"/>
      <c r="F324" s="16"/>
      <c r="G324" s="16"/>
      <c r="H324" s="16"/>
      <c r="I324" s="16"/>
      <c r="J324" s="16"/>
      <c r="K324" s="15"/>
      <c r="L324" s="16"/>
      <c r="M324" s="16"/>
      <c r="N324" s="16"/>
      <c r="O324" s="15"/>
      <c r="P324" s="16"/>
      <c r="Q324" s="4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</row>
    <row r="325" spans="1:56" x14ac:dyDescent="0.25">
      <c r="A325" s="15"/>
      <c r="B325" s="16"/>
      <c r="C325" s="16"/>
      <c r="D325" s="16"/>
      <c r="E325" s="16"/>
      <c r="F325" s="16"/>
      <c r="G325" s="16"/>
      <c r="H325" s="16"/>
      <c r="I325" s="16"/>
      <c r="J325" s="16"/>
      <c r="K325" s="15"/>
      <c r="L325" s="16"/>
      <c r="M325" s="16"/>
      <c r="N325" s="16"/>
      <c r="O325" s="15"/>
      <c r="P325" s="16"/>
      <c r="Q325" s="4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</row>
    <row r="326" spans="1:56" x14ac:dyDescent="0.25">
      <c r="A326" s="15"/>
      <c r="B326" s="16"/>
      <c r="C326" s="16"/>
      <c r="D326" s="16"/>
      <c r="E326" s="16"/>
      <c r="F326" s="16"/>
      <c r="G326" s="16"/>
      <c r="H326" s="16"/>
      <c r="I326" s="16"/>
      <c r="J326" s="16"/>
      <c r="K326" s="15"/>
      <c r="L326" s="16"/>
      <c r="M326" s="16"/>
      <c r="N326" s="16"/>
      <c r="O326" s="15"/>
      <c r="P326" s="16"/>
      <c r="Q326" s="4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</row>
    <row r="327" spans="1:56" x14ac:dyDescent="0.25">
      <c r="A327" s="15"/>
      <c r="B327" s="16"/>
      <c r="C327" s="16"/>
      <c r="D327" s="16"/>
      <c r="E327" s="16"/>
      <c r="F327" s="16"/>
      <c r="G327" s="16"/>
      <c r="H327" s="16"/>
      <c r="I327" s="16"/>
      <c r="J327" s="16"/>
      <c r="K327" s="15"/>
      <c r="L327" s="16"/>
      <c r="M327" s="16"/>
      <c r="N327" s="16"/>
      <c r="O327" s="15"/>
      <c r="P327" s="16"/>
      <c r="Q327" s="4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</row>
    <row r="328" spans="1:56" x14ac:dyDescent="0.25">
      <c r="A328" s="15"/>
      <c r="B328" s="16"/>
      <c r="C328" s="16"/>
      <c r="D328" s="16"/>
      <c r="E328" s="16"/>
      <c r="F328" s="16"/>
      <c r="G328" s="16"/>
      <c r="H328" s="16"/>
      <c r="I328" s="16"/>
      <c r="J328" s="16"/>
      <c r="K328" s="15"/>
      <c r="L328" s="16"/>
      <c r="M328" s="16"/>
      <c r="N328" s="16"/>
      <c r="O328" s="15"/>
      <c r="P328" s="16"/>
      <c r="Q328" s="4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</row>
    <row r="329" spans="1:56" x14ac:dyDescent="0.25">
      <c r="A329" s="15"/>
      <c r="B329" s="16"/>
      <c r="C329" s="16"/>
      <c r="D329" s="16"/>
      <c r="E329" s="16"/>
      <c r="F329" s="16"/>
      <c r="G329" s="16"/>
      <c r="H329" s="16"/>
      <c r="I329" s="16"/>
      <c r="J329" s="16"/>
      <c r="K329" s="15"/>
      <c r="L329" s="16"/>
      <c r="M329" s="16"/>
      <c r="N329" s="16"/>
      <c r="O329" s="15"/>
      <c r="P329" s="16"/>
      <c r="Q329" s="4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</row>
    <row r="330" spans="1:56" x14ac:dyDescent="0.25">
      <c r="A330" s="15"/>
      <c r="B330" s="16"/>
      <c r="C330" s="16"/>
      <c r="D330" s="16"/>
      <c r="E330" s="16"/>
      <c r="F330" s="16"/>
      <c r="G330" s="16"/>
      <c r="H330" s="16"/>
      <c r="I330" s="16"/>
      <c r="J330" s="16"/>
      <c r="K330" s="15"/>
      <c r="L330" s="16"/>
      <c r="M330" s="16"/>
      <c r="N330" s="16"/>
      <c r="O330" s="15"/>
      <c r="P330" s="16"/>
      <c r="Q330" s="4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</row>
    <row r="331" spans="1:56" x14ac:dyDescent="0.25">
      <c r="A331" s="15"/>
      <c r="B331" s="16"/>
      <c r="C331" s="16"/>
      <c r="D331" s="16"/>
      <c r="E331" s="16"/>
      <c r="F331" s="16"/>
      <c r="G331" s="16"/>
      <c r="H331" s="16"/>
      <c r="I331" s="16"/>
      <c r="J331" s="16"/>
      <c r="K331" s="15"/>
      <c r="L331" s="16"/>
      <c r="M331" s="16"/>
      <c r="N331" s="16"/>
      <c r="O331" s="15"/>
      <c r="P331" s="16"/>
      <c r="Q331" s="4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</row>
    <row r="332" spans="1:56" x14ac:dyDescent="0.25">
      <c r="A332" s="15"/>
      <c r="B332" s="16"/>
      <c r="C332" s="16"/>
      <c r="D332" s="16"/>
      <c r="E332" s="16"/>
      <c r="F332" s="16"/>
      <c r="G332" s="16"/>
      <c r="H332" s="16"/>
      <c r="I332" s="16"/>
      <c r="J332" s="16"/>
      <c r="K332" s="15"/>
      <c r="L332" s="16"/>
      <c r="M332" s="16"/>
      <c r="N332" s="16"/>
      <c r="O332" s="15"/>
      <c r="P332" s="16"/>
      <c r="Q332" s="4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</row>
    <row r="333" spans="1:56" x14ac:dyDescent="0.25">
      <c r="A333" s="15"/>
      <c r="B333" s="16"/>
      <c r="C333" s="16"/>
      <c r="D333" s="16"/>
      <c r="E333" s="16"/>
      <c r="F333" s="16"/>
      <c r="G333" s="16"/>
      <c r="H333" s="16"/>
      <c r="I333" s="16"/>
      <c r="J333" s="16"/>
      <c r="K333" s="15"/>
      <c r="L333" s="16"/>
      <c r="M333" s="16"/>
      <c r="N333" s="16"/>
      <c r="O333" s="15"/>
      <c r="P333" s="16"/>
      <c r="Q333" s="4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</row>
    <row r="334" spans="1:56" x14ac:dyDescent="0.25">
      <c r="A334" s="15"/>
      <c r="B334" s="16"/>
      <c r="C334" s="16"/>
      <c r="D334" s="16"/>
      <c r="E334" s="16"/>
      <c r="F334" s="16"/>
      <c r="G334" s="16"/>
      <c r="H334" s="16"/>
      <c r="I334" s="16"/>
      <c r="J334" s="16"/>
      <c r="K334" s="15"/>
      <c r="L334" s="16"/>
      <c r="M334" s="16"/>
      <c r="N334" s="16"/>
      <c r="O334" s="15"/>
      <c r="P334" s="16"/>
      <c r="Q334" s="4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</row>
    <row r="335" spans="1:56" x14ac:dyDescent="0.25">
      <c r="A335" s="15"/>
      <c r="B335" s="16"/>
      <c r="C335" s="16"/>
      <c r="D335" s="16"/>
      <c r="E335" s="16"/>
      <c r="F335" s="16"/>
      <c r="G335" s="16"/>
      <c r="H335" s="16"/>
      <c r="I335" s="16"/>
      <c r="J335" s="16"/>
      <c r="K335" s="15"/>
      <c r="L335" s="16"/>
      <c r="M335" s="16"/>
      <c r="N335" s="16"/>
      <c r="O335" s="15"/>
      <c r="P335" s="16"/>
      <c r="Q335" s="4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</row>
    <row r="336" spans="1:56" x14ac:dyDescent="0.25">
      <c r="A336" s="15"/>
      <c r="B336" s="16"/>
      <c r="C336" s="16"/>
      <c r="D336" s="16"/>
      <c r="E336" s="16"/>
      <c r="F336" s="16"/>
      <c r="G336" s="16"/>
      <c r="H336" s="16"/>
      <c r="I336" s="16"/>
      <c r="J336" s="16"/>
      <c r="K336" s="15"/>
      <c r="L336" s="16"/>
      <c r="M336" s="16"/>
      <c r="N336" s="16"/>
      <c r="O336" s="15"/>
      <c r="P336" s="16"/>
      <c r="Q336" s="4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</row>
    <row r="337" spans="1:56" x14ac:dyDescent="0.25">
      <c r="A337" s="15"/>
      <c r="B337" s="16"/>
      <c r="C337" s="16"/>
      <c r="D337" s="16"/>
      <c r="E337" s="16"/>
      <c r="F337" s="16"/>
      <c r="G337" s="16"/>
      <c r="H337" s="16"/>
      <c r="I337" s="16"/>
      <c r="J337" s="16"/>
      <c r="K337" s="15"/>
      <c r="L337" s="16"/>
      <c r="M337" s="16"/>
      <c r="N337" s="16"/>
      <c r="O337" s="15"/>
      <c r="P337" s="16"/>
      <c r="Q337" s="4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</row>
    <row r="338" spans="1:56" x14ac:dyDescent="0.25">
      <c r="A338" s="15"/>
      <c r="B338" s="16"/>
      <c r="C338" s="16"/>
      <c r="D338" s="16"/>
      <c r="E338" s="16"/>
      <c r="F338" s="16"/>
      <c r="G338" s="16"/>
      <c r="H338" s="16"/>
      <c r="I338" s="16"/>
      <c r="J338" s="16"/>
      <c r="K338" s="15"/>
      <c r="L338" s="16"/>
      <c r="M338" s="16"/>
      <c r="N338" s="16"/>
      <c r="O338" s="15"/>
      <c r="P338" s="16"/>
      <c r="Q338" s="4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</row>
    <row r="339" spans="1:56" x14ac:dyDescent="0.25">
      <c r="A339" s="15"/>
      <c r="B339" s="16"/>
      <c r="C339" s="16"/>
      <c r="D339" s="16"/>
      <c r="E339" s="16"/>
      <c r="F339" s="16"/>
      <c r="G339" s="16"/>
      <c r="H339" s="16"/>
      <c r="I339" s="16"/>
      <c r="J339" s="16"/>
      <c r="K339" s="15"/>
      <c r="L339" s="16"/>
      <c r="M339" s="16"/>
      <c r="N339" s="16"/>
      <c r="O339" s="15"/>
      <c r="P339" s="16"/>
      <c r="Q339" s="4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</row>
    <row r="340" spans="1:56" x14ac:dyDescent="0.25">
      <c r="A340" s="15"/>
      <c r="B340" s="16"/>
      <c r="C340" s="16"/>
      <c r="D340" s="16"/>
      <c r="E340" s="16"/>
      <c r="F340" s="16"/>
      <c r="G340" s="16"/>
      <c r="H340" s="16"/>
      <c r="I340" s="16"/>
      <c r="J340" s="16"/>
      <c r="K340" s="15"/>
      <c r="L340" s="16"/>
      <c r="M340" s="16"/>
      <c r="N340" s="16"/>
      <c r="O340" s="15"/>
      <c r="P340" s="16"/>
      <c r="Q340" s="4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</row>
    <row r="341" spans="1:56" x14ac:dyDescent="0.25">
      <c r="A341" s="15"/>
      <c r="B341" s="16"/>
      <c r="C341" s="16"/>
      <c r="D341" s="16"/>
      <c r="E341" s="16"/>
      <c r="F341" s="16"/>
      <c r="G341" s="16"/>
      <c r="H341" s="16"/>
      <c r="I341" s="16"/>
      <c r="J341" s="16"/>
      <c r="K341" s="15"/>
      <c r="L341" s="16"/>
      <c r="M341" s="16"/>
      <c r="N341" s="16"/>
      <c r="O341" s="15"/>
      <c r="P341" s="16"/>
      <c r="Q341" s="4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</row>
    <row r="342" spans="1:56" x14ac:dyDescent="0.25">
      <c r="A342" s="15"/>
      <c r="B342" s="16"/>
      <c r="C342" s="16"/>
      <c r="D342" s="16"/>
      <c r="E342" s="16"/>
      <c r="F342" s="16"/>
      <c r="G342" s="16"/>
      <c r="H342" s="16"/>
      <c r="I342" s="16"/>
      <c r="J342" s="16"/>
      <c r="K342" s="15"/>
      <c r="L342" s="16"/>
      <c r="M342" s="16"/>
      <c r="N342" s="16"/>
      <c r="O342" s="15"/>
      <c r="P342" s="16"/>
      <c r="Q342" s="4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</row>
    <row r="343" spans="1:56" x14ac:dyDescent="0.25">
      <c r="A343" s="15"/>
      <c r="B343" s="16"/>
      <c r="C343" s="16"/>
      <c r="D343" s="16"/>
      <c r="E343" s="16"/>
      <c r="F343" s="16"/>
      <c r="G343" s="16"/>
      <c r="H343" s="16"/>
      <c r="I343" s="16"/>
      <c r="J343" s="16"/>
      <c r="K343" s="15"/>
      <c r="L343" s="16"/>
      <c r="M343" s="16"/>
      <c r="N343" s="16"/>
      <c r="O343" s="15"/>
      <c r="P343" s="16"/>
      <c r="Q343" s="4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</row>
    <row r="344" spans="1:56" x14ac:dyDescent="0.25">
      <c r="A344" s="15"/>
      <c r="B344" s="16"/>
      <c r="C344" s="16"/>
      <c r="D344" s="16"/>
      <c r="E344" s="16"/>
      <c r="F344" s="16"/>
      <c r="G344" s="16"/>
      <c r="H344" s="16"/>
      <c r="I344" s="16"/>
      <c r="J344" s="16"/>
      <c r="K344" s="15"/>
      <c r="L344" s="16"/>
      <c r="M344" s="16"/>
      <c r="N344" s="16"/>
      <c r="O344" s="15"/>
      <c r="P344" s="16"/>
      <c r="Q344" s="4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</row>
    <row r="345" spans="1:56" x14ac:dyDescent="0.25">
      <c r="A345" s="15"/>
      <c r="B345" s="16"/>
      <c r="C345" s="16"/>
      <c r="D345" s="16"/>
      <c r="E345" s="16"/>
      <c r="F345" s="16"/>
      <c r="G345" s="16"/>
      <c r="H345" s="16"/>
      <c r="I345" s="16"/>
      <c r="J345" s="16"/>
      <c r="K345" s="15"/>
      <c r="L345" s="16"/>
      <c r="M345" s="16"/>
      <c r="N345" s="16"/>
      <c r="O345" s="15"/>
      <c r="P345" s="16"/>
      <c r="Q345" s="4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</row>
    <row r="346" spans="1:56" x14ac:dyDescent="0.25">
      <c r="A346" s="15"/>
      <c r="B346" s="16"/>
      <c r="C346" s="16"/>
      <c r="D346" s="16"/>
      <c r="E346" s="16"/>
      <c r="F346" s="16"/>
      <c r="G346" s="16"/>
      <c r="H346" s="16"/>
      <c r="I346" s="16"/>
      <c r="J346" s="16"/>
      <c r="K346" s="15"/>
      <c r="L346" s="16"/>
      <c r="M346" s="16"/>
      <c r="N346" s="16"/>
      <c r="O346" s="15"/>
      <c r="P346" s="16"/>
      <c r="Q346" s="4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</row>
    <row r="347" spans="1:56" x14ac:dyDescent="0.25">
      <c r="A347" s="15"/>
      <c r="B347" s="16"/>
      <c r="C347" s="16"/>
      <c r="D347" s="16"/>
      <c r="E347" s="16"/>
      <c r="F347" s="16"/>
      <c r="G347" s="16"/>
      <c r="H347" s="16"/>
      <c r="I347" s="16"/>
      <c r="J347" s="16"/>
      <c r="K347" s="15"/>
      <c r="L347" s="16"/>
      <c r="M347" s="16"/>
      <c r="N347" s="16"/>
      <c r="O347" s="15"/>
      <c r="P347" s="16"/>
      <c r="Q347" s="4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</row>
    <row r="348" spans="1:56" x14ac:dyDescent="0.25">
      <c r="A348" s="15"/>
      <c r="B348" s="16"/>
      <c r="C348" s="16"/>
      <c r="D348" s="16"/>
      <c r="E348" s="16"/>
      <c r="F348" s="16"/>
      <c r="G348" s="16"/>
      <c r="H348" s="16"/>
      <c r="I348" s="16"/>
      <c r="J348" s="16"/>
      <c r="K348" s="15"/>
      <c r="L348" s="16"/>
      <c r="M348" s="16"/>
      <c r="N348" s="16"/>
      <c r="O348" s="15"/>
      <c r="P348" s="16"/>
      <c r="Q348" s="4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</row>
    <row r="349" spans="1:56" x14ac:dyDescent="0.25">
      <c r="A349" s="15"/>
      <c r="B349" s="16"/>
      <c r="C349" s="16"/>
      <c r="D349" s="16"/>
      <c r="E349" s="16"/>
      <c r="F349" s="16"/>
      <c r="G349" s="16"/>
      <c r="H349" s="16"/>
      <c r="I349" s="16"/>
      <c r="J349" s="16"/>
      <c r="K349" s="15"/>
      <c r="L349" s="16"/>
      <c r="M349" s="16"/>
      <c r="N349" s="16"/>
      <c r="O349" s="15"/>
      <c r="P349" s="16"/>
      <c r="Q349" s="4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</row>
    <row r="350" spans="1:56" x14ac:dyDescent="0.25">
      <c r="A350" s="15"/>
      <c r="B350" s="16"/>
      <c r="C350" s="16"/>
      <c r="D350" s="16"/>
      <c r="E350" s="16"/>
      <c r="F350" s="16"/>
      <c r="G350" s="16"/>
      <c r="H350" s="16"/>
      <c r="I350" s="16"/>
      <c r="J350" s="16"/>
      <c r="K350" s="15"/>
      <c r="L350" s="16"/>
      <c r="M350" s="16"/>
      <c r="N350" s="16"/>
      <c r="O350" s="15"/>
      <c r="P350" s="16"/>
      <c r="Q350" s="4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</row>
    <row r="351" spans="1:56" x14ac:dyDescent="0.25">
      <c r="A351" s="15"/>
      <c r="B351" s="16"/>
      <c r="C351" s="16"/>
      <c r="D351" s="16"/>
      <c r="E351" s="16"/>
      <c r="F351" s="16"/>
      <c r="G351" s="16"/>
      <c r="H351" s="16"/>
      <c r="I351" s="16"/>
      <c r="J351" s="16"/>
      <c r="K351" s="15"/>
      <c r="L351" s="16"/>
      <c r="M351" s="16"/>
      <c r="N351" s="16"/>
      <c r="O351" s="15"/>
      <c r="P351" s="16"/>
      <c r="Q351" s="4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</row>
    <row r="352" spans="1:56" x14ac:dyDescent="0.25">
      <c r="A352" s="15"/>
      <c r="B352" s="16"/>
      <c r="C352" s="16"/>
      <c r="D352" s="16"/>
      <c r="E352" s="16"/>
      <c r="F352" s="16"/>
      <c r="G352" s="16"/>
      <c r="H352" s="16"/>
      <c r="I352" s="16"/>
      <c r="J352" s="16"/>
      <c r="K352" s="15"/>
      <c r="L352" s="16"/>
      <c r="M352" s="16"/>
      <c r="N352" s="16"/>
      <c r="O352" s="15"/>
      <c r="P352" s="16"/>
      <c r="Q352" s="4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</row>
    <row r="353" spans="1:56" x14ac:dyDescent="0.25">
      <c r="A353" s="15"/>
      <c r="B353" s="16"/>
      <c r="C353" s="16"/>
      <c r="D353" s="16"/>
      <c r="E353" s="16"/>
      <c r="F353" s="16"/>
      <c r="G353" s="16"/>
      <c r="H353" s="16"/>
      <c r="I353" s="16"/>
      <c r="J353" s="16"/>
      <c r="K353" s="15"/>
      <c r="L353" s="16"/>
      <c r="M353" s="16"/>
      <c r="N353" s="16"/>
      <c r="O353" s="15"/>
      <c r="P353" s="16"/>
      <c r="Q353" s="4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</row>
    <row r="354" spans="1:56" x14ac:dyDescent="0.25">
      <c r="A354" s="15"/>
      <c r="B354" s="16"/>
      <c r="C354" s="16"/>
      <c r="D354" s="16"/>
      <c r="E354" s="16"/>
      <c r="F354" s="16"/>
      <c r="G354" s="16"/>
      <c r="H354" s="16"/>
      <c r="I354" s="16"/>
      <c r="J354" s="16"/>
      <c r="K354" s="15"/>
      <c r="L354" s="16"/>
      <c r="M354" s="16"/>
      <c r="N354" s="16"/>
      <c r="O354" s="15"/>
      <c r="P354" s="16"/>
      <c r="Q354" s="4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</row>
    <row r="355" spans="1:56" x14ac:dyDescent="0.25">
      <c r="A355" s="15"/>
      <c r="B355" s="16"/>
      <c r="C355" s="16"/>
      <c r="D355" s="16"/>
      <c r="E355" s="16"/>
      <c r="F355" s="16"/>
      <c r="G355" s="16"/>
      <c r="H355" s="16"/>
      <c r="I355" s="16"/>
      <c r="J355" s="16"/>
      <c r="K355" s="15"/>
      <c r="L355" s="16"/>
      <c r="M355" s="16"/>
      <c r="N355" s="16"/>
      <c r="O355" s="15"/>
      <c r="P355" s="16"/>
      <c r="Q355" s="4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</row>
    <row r="356" spans="1:56" x14ac:dyDescent="0.25">
      <c r="A356" s="15"/>
      <c r="B356" s="16"/>
      <c r="C356" s="16"/>
      <c r="D356" s="16"/>
      <c r="E356" s="16"/>
      <c r="F356" s="16"/>
      <c r="G356" s="16"/>
      <c r="H356" s="16"/>
      <c r="I356" s="16"/>
      <c r="J356" s="16"/>
      <c r="K356" s="15"/>
      <c r="L356" s="16"/>
      <c r="M356" s="16"/>
      <c r="N356" s="16"/>
      <c r="O356" s="15"/>
      <c r="P356" s="16"/>
      <c r="Q356" s="4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</row>
    <row r="357" spans="1:56" x14ac:dyDescent="0.25">
      <c r="A357" s="15"/>
      <c r="B357" s="16"/>
      <c r="C357" s="16"/>
      <c r="D357" s="16"/>
      <c r="E357" s="16"/>
      <c r="F357" s="16"/>
      <c r="G357" s="16"/>
      <c r="H357" s="16"/>
      <c r="I357" s="16"/>
      <c r="J357" s="16"/>
      <c r="K357" s="15"/>
      <c r="L357" s="16"/>
      <c r="M357" s="16"/>
      <c r="N357" s="16"/>
      <c r="O357" s="15"/>
      <c r="P357" s="16"/>
      <c r="Q357" s="4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</row>
    <row r="358" spans="1:56" x14ac:dyDescent="0.25">
      <c r="A358" s="15"/>
      <c r="B358" s="16"/>
      <c r="C358" s="16"/>
      <c r="D358" s="16"/>
      <c r="E358" s="16"/>
      <c r="F358" s="16"/>
      <c r="G358" s="16"/>
      <c r="H358" s="16"/>
      <c r="I358" s="16"/>
      <c r="J358" s="16"/>
      <c r="K358" s="15"/>
      <c r="L358" s="16"/>
      <c r="M358" s="16"/>
      <c r="N358" s="16"/>
      <c r="O358" s="15"/>
      <c r="P358" s="16"/>
      <c r="Q358" s="4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</row>
    <row r="359" spans="1:56" x14ac:dyDescent="0.25">
      <c r="A359" s="15"/>
      <c r="B359" s="16"/>
      <c r="C359" s="16"/>
      <c r="D359" s="16"/>
      <c r="E359" s="16"/>
      <c r="F359" s="16"/>
      <c r="G359" s="16"/>
      <c r="H359" s="16"/>
      <c r="I359" s="16"/>
      <c r="J359" s="16"/>
      <c r="K359" s="15"/>
      <c r="L359" s="16"/>
      <c r="M359" s="16"/>
      <c r="N359" s="16"/>
      <c r="O359" s="15"/>
      <c r="P359" s="16"/>
      <c r="Q359" s="4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</row>
    <row r="360" spans="1:56" x14ac:dyDescent="0.25">
      <c r="A360" s="15"/>
      <c r="B360" s="16"/>
      <c r="C360" s="16"/>
      <c r="D360" s="16"/>
      <c r="E360" s="16"/>
      <c r="F360" s="16"/>
      <c r="G360" s="16"/>
      <c r="H360" s="16"/>
      <c r="I360" s="16"/>
      <c r="J360" s="16"/>
      <c r="K360" s="15"/>
      <c r="L360" s="16"/>
      <c r="M360" s="16"/>
      <c r="N360" s="16"/>
      <c r="O360" s="15"/>
      <c r="P360" s="16"/>
      <c r="Q360" s="4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</row>
    <row r="361" spans="1:56" x14ac:dyDescent="0.25">
      <c r="A361" s="15"/>
      <c r="B361" s="16"/>
      <c r="C361" s="16"/>
      <c r="D361" s="16"/>
      <c r="E361" s="16"/>
      <c r="F361" s="16"/>
      <c r="G361" s="16"/>
      <c r="H361" s="16"/>
      <c r="I361" s="16"/>
      <c r="J361" s="16"/>
      <c r="K361" s="15"/>
      <c r="L361" s="16"/>
      <c r="M361" s="16"/>
      <c r="N361" s="16"/>
      <c r="O361" s="15"/>
      <c r="P361" s="16"/>
      <c r="Q361" s="4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</row>
    <row r="362" spans="1:56" x14ac:dyDescent="0.25">
      <c r="A362" s="15"/>
      <c r="B362" s="16"/>
      <c r="C362" s="16"/>
      <c r="D362" s="16"/>
      <c r="E362" s="16"/>
      <c r="F362" s="16"/>
      <c r="G362" s="16"/>
      <c r="H362" s="16"/>
      <c r="I362" s="16"/>
      <c r="J362" s="16"/>
      <c r="K362" s="15"/>
      <c r="L362" s="16"/>
      <c r="M362" s="16"/>
      <c r="N362" s="16"/>
      <c r="O362" s="15"/>
      <c r="P362" s="16"/>
      <c r="Q362" s="4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</row>
    <row r="363" spans="1:56" x14ac:dyDescent="0.25">
      <c r="A363" s="15"/>
      <c r="B363" s="16"/>
      <c r="C363" s="16"/>
      <c r="D363" s="16"/>
      <c r="E363" s="16"/>
      <c r="F363" s="16"/>
      <c r="G363" s="16"/>
      <c r="H363" s="16"/>
      <c r="I363" s="16"/>
      <c r="J363" s="16"/>
      <c r="K363" s="15"/>
      <c r="L363" s="16"/>
      <c r="M363" s="16"/>
      <c r="N363" s="16"/>
      <c r="O363" s="15"/>
      <c r="P363" s="16"/>
      <c r="Q363" s="4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</row>
    <row r="364" spans="1:56" x14ac:dyDescent="0.25">
      <c r="A364" s="15"/>
      <c r="B364" s="16"/>
      <c r="C364" s="16"/>
      <c r="D364" s="16"/>
      <c r="E364" s="16"/>
      <c r="F364" s="16"/>
      <c r="G364" s="16"/>
      <c r="H364" s="16"/>
      <c r="I364" s="16"/>
      <c r="J364" s="16"/>
      <c r="K364" s="15"/>
      <c r="L364" s="16"/>
      <c r="M364" s="16"/>
      <c r="N364" s="16"/>
      <c r="O364" s="15"/>
      <c r="P364" s="16"/>
      <c r="Q364" s="4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</row>
    <row r="365" spans="1:56" x14ac:dyDescent="0.25">
      <c r="A365" s="15"/>
      <c r="B365" s="16"/>
      <c r="C365" s="16"/>
      <c r="D365" s="16"/>
      <c r="E365" s="16"/>
      <c r="F365" s="16"/>
      <c r="G365" s="16"/>
      <c r="H365" s="16"/>
      <c r="I365" s="16"/>
      <c r="J365" s="16"/>
      <c r="K365" s="15"/>
      <c r="L365" s="16"/>
      <c r="M365" s="16"/>
      <c r="N365" s="16"/>
      <c r="O365" s="15"/>
      <c r="P365" s="16"/>
      <c r="Q365" s="4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</row>
    <row r="366" spans="1:56" x14ac:dyDescent="0.25">
      <c r="A366" s="15"/>
      <c r="B366" s="16"/>
      <c r="C366" s="16"/>
      <c r="D366" s="16"/>
      <c r="E366" s="16"/>
      <c r="F366" s="16"/>
      <c r="G366" s="16"/>
      <c r="H366" s="16"/>
      <c r="I366" s="16"/>
      <c r="J366" s="16"/>
      <c r="K366" s="15"/>
      <c r="L366" s="16"/>
      <c r="M366" s="16"/>
      <c r="N366" s="16"/>
      <c r="O366" s="15"/>
      <c r="P366" s="16"/>
      <c r="Q366" s="4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</row>
    <row r="367" spans="1:56" x14ac:dyDescent="0.25">
      <c r="A367" s="15"/>
      <c r="B367" s="16"/>
      <c r="C367" s="16"/>
      <c r="D367" s="16"/>
      <c r="E367" s="16"/>
      <c r="F367" s="16"/>
      <c r="G367" s="16"/>
      <c r="H367" s="16"/>
      <c r="I367" s="16"/>
      <c r="J367" s="16"/>
      <c r="K367" s="15"/>
      <c r="L367" s="16"/>
      <c r="M367" s="16"/>
      <c r="N367" s="16"/>
      <c r="O367" s="15"/>
      <c r="P367" s="16"/>
      <c r="Q367" s="4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</row>
    <row r="368" spans="1:56" x14ac:dyDescent="0.25">
      <c r="A368" s="15"/>
      <c r="B368" s="16"/>
      <c r="C368" s="16"/>
      <c r="D368" s="16"/>
      <c r="E368" s="16"/>
      <c r="F368" s="16"/>
      <c r="G368" s="16"/>
      <c r="H368" s="16"/>
      <c r="I368" s="16"/>
      <c r="J368" s="16"/>
      <c r="K368" s="15"/>
      <c r="L368" s="16"/>
      <c r="M368" s="16"/>
      <c r="N368" s="16"/>
      <c r="O368" s="15"/>
      <c r="P368" s="16"/>
      <c r="Q368" s="4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</row>
    <row r="369" spans="1:56" x14ac:dyDescent="0.25">
      <c r="A369" s="15"/>
      <c r="B369" s="16"/>
      <c r="C369" s="16"/>
      <c r="D369" s="16"/>
      <c r="E369" s="16"/>
      <c r="F369" s="16"/>
      <c r="G369" s="16"/>
      <c r="H369" s="16"/>
      <c r="I369" s="16"/>
      <c r="J369" s="16"/>
      <c r="K369" s="15"/>
      <c r="L369" s="16"/>
      <c r="M369" s="16"/>
      <c r="N369" s="16"/>
      <c r="O369" s="15"/>
      <c r="P369" s="16"/>
      <c r="Q369" s="4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</row>
    <row r="370" spans="1:56" x14ac:dyDescent="0.25">
      <c r="A370" s="15"/>
      <c r="B370" s="16"/>
      <c r="C370" s="16"/>
      <c r="D370" s="16"/>
      <c r="E370" s="16"/>
      <c r="F370" s="16"/>
      <c r="G370" s="16"/>
      <c r="H370" s="16"/>
      <c r="I370" s="16"/>
      <c r="J370" s="16"/>
      <c r="K370" s="15"/>
      <c r="L370" s="16"/>
      <c r="M370" s="16"/>
      <c r="N370" s="16"/>
      <c r="O370" s="15"/>
      <c r="P370" s="16"/>
      <c r="Q370" s="4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</row>
    <row r="371" spans="1:56" x14ac:dyDescent="0.25">
      <c r="A371" s="15"/>
      <c r="B371" s="16"/>
      <c r="C371" s="16"/>
      <c r="D371" s="16"/>
      <c r="E371" s="16"/>
      <c r="F371" s="16"/>
      <c r="G371" s="16"/>
      <c r="H371" s="16"/>
      <c r="I371" s="16"/>
      <c r="J371" s="16"/>
      <c r="K371" s="15"/>
      <c r="L371" s="16"/>
      <c r="M371" s="16"/>
      <c r="N371" s="16"/>
      <c r="O371" s="15"/>
      <c r="P371" s="16"/>
      <c r="Q371" s="4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</row>
    <row r="372" spans="1:56" x14ac:dyDescent="0.25">
      <c r="A372" s="15"/>
      <c r="B372" s="16"/>
      <c r="C372" s="16"/>
      <c r="D372" s="16"/>
      <c r="E372" s="16"/>
      <c r="F372" s="16"/>
      <c r="G372" s="16"/>
      <c r="H372" s="16"/>
      <c r="I372" s="16"/>
      <c r="J372" s="16"/>
      <c r="K372" s="15"/>
      <c r="L372" s="16"/>
      <c r="M372" s="16"/>
      <c r="N372" s="16"/>
      <c r="O372" s="15"/>
      <c r="P372" s="16"/>
      <c r="Q372" s="4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</row>
    <row r="373" spans="1:56" x14ac:dyDescent="0.25">
      <c r="A373" s="15"/>
      <c r="B373" s="16"/>
      <c r="C373" s="16"/>
      <c r="D373" s="16"/>
      <c r="E373" s="16"/>
      <c r="F373" s="16"/>
      <c r="G373" s="16"/>
      <c r="H373" s="16"/>
      <c r="I373" s="16"/>
      <c r="J373" s="16"/>
      <c r="K373" s="15"/>
      <c r="L373" s="16"/>
      <c r="M373" s="16"/>
      <c r="N373" s="16"/>
      <c r="O373" s="15"/>
      <c r="P373" s="16"/>
      <c r="Q373" s="4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</row>
    <row r="374" spans="1:56" x14ac:dyDescent="0.25">
      <c r="A374" s="15"/>
      <c r="B374" s="16"/>
      <c r="C374" s="16"/>
      <c r="D374" s="16"/>
      <c r="E374" s="16"/>
      <c r="F374" s="16"/>
      <c r="G374" s="16"/>
      <c r="H374" s="16"/>
      <c r="I374" s="16"/>
      <c r="J374" s="16"/>
      <c r="K374" s="15"/>
      <c r="L374" s="16"/>
      <c r="M374" s="16"/>
      <c r="N374" s="16"/>
      <c r="O374" s="15"/>
      <c r="P374" s="16"/>
      <c r="Q374" s="4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</row>
    <row r="375" spans="1:56" x14ac:dyDescent="0.25">
      <c r="A375" s="15"/>
      <c r="B375" s="16"/>
      <c r="C375" s="16"/>
      <c r="D375" s="16"/>
      <c r="E375" s="16"/>
      <c r="F375" s="16"/>
      <c r="G375" s="16"/>
      <c r="H375" s="16"/>
      <c r="I375" s="16"/>
      <c r="J375" s="16"/>
      <c r="K375" s="15"/>
      <c r="L375" s="16"/>
      <c r="M375" s="16"/>
      <c r="N375" s="16"/>
      <c r="O375" s="15"/>
      <c r="P375" s="16"/>
      <c r="Q375" s="4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</row>
    <row r="376" spans="1:56" x14ac:dyDescent="0.25">
      <c r="A376" s="15"/>
      <c r="B376" s="16"/>
      <c r="C376" s="16"/>
      <c r="D376" s="16"/>
      <c r="E376" s="16"/>
      <c r="F376" s="16"/>
      <c r="G376" s="16"/>
      <c r="H376" s="16"/>
      <c r="I376" s="16"/>
      <c r="J376" s="16"/>
      <c r="K376" s="15"/>
      <c r="L376" s="16"/>
      <c r="M376" s="16"/>
      <c r="N376" s="16"/>
      <c r="O376" s="15"/>
      <c r="P376" s="16"/>
      <c r="Q376" s="4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</row>
    <row r="377" spans="1:56" x14ac:dyDescent="0.25">
      <c r="A377" s="15"/>
      <c r="B377" s="16"/>
      <c r="C377" s="16"/>
      <c r="D377" s="16"/>
      <c r="E377" s="16"/>
      <c r="F377" s="16"/>
      <c r="G377" s="16"/>
      <c r="H377" s="16"/>
      <c r="I377" s="16"/>
      <c r="J377" s="16"/>
      <c r="K377" s="15"/>
      <c r="L377" s="16"/>
      <c r="M377" s="16"/>
      <c r="N377" s="16"/>
      <c r="O377" s="15"/>
      <c r="P377" s="16"/>
      <c r="Q377" s="4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</row>
    <row r="378" spans="1:56" x14ac:dyDescent="0.25">
      <c r="A378" s="15"/>
      <c r="B378" s="16"/>
      <c r="C378" s="16"/>
      <c r="D378" s="16"/>
      <c r="E378" s="16"/>
      <c r="F378" s="16"/>
      <c r="G378" s="16"/>
      <c r="H378" s="16"/>
      <c r="I378" s="16"/>
      <c r="J378" s="16"/>
      <c r="K378" s="15"/>
      <c r="L378" s="16"/>
      <c r="M378" s="16"/>
      <c r="N378" s="16"/>
      <c r="O378" s="15"/>
      <c r="P378" s="16"/>
      <c r="Q378" s="4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</row>
    <row r="379" spans="1:56" x14ac:dyDescent="0.25">
      <c r="A379" s="15"/>
      <c r="B379" s="16"/>
      <c r="C379" s="16"/>
      <c r="D379" s="16"/>
      <c r="E379" s="16"/>
      <c r="F379" s="16"/>
      <c r="G379" s="16"/>
      <c r="H379" s="16"/>
      <c r="I379" s="16"/>
      <c r="J379" s="16"/>
      <c r="K379" s="15"/>
      <c r="L379" s="16"/>
      <c r="M379" s="16"/>
      <c r="N379" s="16"/>
      <c r="O379" s="15"/>
      <c r="P379" s="16"/>
      <c r="Q379" s="4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</row>
    <row r="380" spans="1:56" x14ac:dyDescent="0.25">
      <c r="A380" s="15"/>
      <c r="B380" s="16"/>
      <c r="C380" s="16"/>
      <c r="D380" s="16"/>
      <c r="E380" s="16"/>
      <c r="F380" s="16"/>
      <c r="G380" s="16"/>
      <c r="H380" s="16"/>
      <c r="I380" s="16"/>
      <c r="J380" s="16"/>
      <c r="K380" s="15"/>
      <c r="L380" s="16"/>
      <c r="M380" s="16"/>
      <c r="N380" s="16"/>
      <c r="O380" s="15"/>
      <c r="P380" s="16"/>
      <c r="Q380" s="4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</row>
    <row r="381" spans="1:56" x14ac:dyDescent="0.25">
      <c r="A381" s="15"/>
      <c r="B381" s="16"/>
      <c r="C381" s="16"/>
      <c r="D381" s="16"/>
      <c r="E381" s="16"/>
      <c r="F381" s="16"/>
      <c r="G381" s="16"/>
      <c r="H381" s="16"/>
      <c r="I381" s="16"/>
      <c r="J381" s="16"/>
      <c r="K381" s="15"/>
      <c r="L381" s="16"/>
      <c r="M381" s="16"/>
      <c r="N381" s="16"/>
      <c r="O381" s="15"/>
      <c r="P381" s="16"/>
      <c r="Q381" s="4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</row>
    <row r="382" spans="1:56" x14ac:dyDescent="0.25">
      <c r="A382" s="15"/>
      <c r="B382" s="16"/>
      <c r="C382" s="16"/>
      <c r="D382" s="16"/>
      <c r="E382" s="16"/>
      <c r="F382" s="16"/>
      <c r="G382" s="16"/>
      <c r="H382" s="16"/>
      <c r="I382" s="16"/>
      <c r="J382" s="16"/>
      <c r="K382" s="15"/>
      <c r="L382" s="16"/>
      <c r="M382" s="16"/>
      <c r="N382" s="16"/>
      <c r="O382" s="15"/>
      <c r="P382" s="16"/>
      <c r="Q382" s="4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</row>
    <row r="383" spans="1:56" x14ac:dyDescent="0.25">
      <c r="A383" s="15"/>
      <c r="B383" s="16"/>
      <c r="C383" s="16"/>
      <c r="D383" s="16"/>
      <c r="E383" s="16"/>
      <c r="F383" s="16"/>
      <c r="G383" s="16"/>
      <c r="H383" s="16"/>
      <c r="I383" s="16"/>
      <c r="J383" s="16"/>
      <c r="K383" s="15"/>
      <c r="L383" s="16"/>
      <c r="M383" s="16"/>
      <c r="N383" s="16"/>
      <c r="O383" s="15"/>
      <c r="P383" s="16"/>
      <c r="Q383" s="4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</row>
    <row r="384" spans="1:56" x14ac:dyDescent="0.25">
      <c r="A384" s="15"/>
      <c r="B384" s="16"/>
      <c r="C384" s="16"/>
      <c r="D384" s="16"/>
      <c r="E384" s="16"/>
      <c r="F384" s="16"/>
      <c r="G384" s="16"/>
      <c r="H384" s="16"/>
      <c r="I384" s="16"/>
      <c r="J384" s="16"/>
      <c r="K384" s="15"/>
      <c r="L384" s="16"/>
      <c r="M384" s="16"/>
      <c r="N384" s="16"/>
      <c r="O384" s="15"/>
      <c r="P384" s="16"/>
      <c r="Q384" s="4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</row>
    <row r="385" spans="1:56" x14ac:dyDescent="0.25">
      <c r="A385" s="15"/>
      <c r="B385" s="16"/>
      <c r="C385" s="16"/>
      <c r="D385" s="16"/>
      <c r="E385" s="16"/>
      <c r="F385" s="16"/>
      <c r="G385" s="16"/>
      <c r="H385" s="16"/>
      <c r="I385" s="16"/>
      <c r="J385" s="16"/>
      <c r="K385" s="15"/>
      <c r="L385" s="16"/>
      <c r="M385" s="16"/>
      <c r="N385" s="16"/>
      <c r="O385" s="15"/>
      <c r="P385" s="16"/>
      <c r="Q385" s="4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</row>
    <row r="386" spans="1:56" x14ac:dyDescent="0.25">
      <c r="A386" s="15"/>
      <c r="B386" s="16"/>
      <c r="C386" s="16"/>
      <c r="D386" s="16"/>
      <c r="E386" s="16"/>
      <c r="F386" s="16"/>
      <c r="G386" s="16"/>
      <c r="H386" s="16"/>
      <c r="I386" s="16"/>
      <c r="J386" s="16"/>
      <c r="K386" s="15"/>
      <c r="L386" s="16"/>
      <c r="M386" s="16"/>
      <c r="N386" s="16"/>
      <c r="O386" s="15"/>
      <c r="P386" s="16"/>
      <c r="Q386" s="4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</row>
    <row r="387" spans="1:56" x14ac:dyDescent="0.25">
      <c r="A387" s="15"/>
      <c r="B387" s="16"/>
      <c r="C387" s="16"/>
      <c r="D387" s="16"/>
      <c r="E387" s="16"/>
      <c r="F387" s="16"/>
      <c r="G387" s="16"/>
      <c r="H387" s="16"/>
      <c r="I387" s="16"/>
      <c r="J387" s="16"/>
      <c r="K387" s="15"/>
      <c r="L387" s="16"/>
      <c r="M387" s="16"/>
      <c r="N387" s="16"/>
      <c r="O387" s="15"/>
      <c r="P387" s="16"/>
      <c r="Q387" s="4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</row>
    <row r="388" spans="1:56" x14ac:dyDescent="0.25">
      <c r="A388" s="15"/>
      <c r="B388" s="16"/>
      <c r="C388" s="16"/>
      <c r="D388" s="16"/>
      <c r="E388" s="16"/>
      <c r="F388" s="16"/>
      <c r="G388" s="16"/>
      <c r="H388" s="16"/>
      <c r="I388" s="16"/>
      <c r="J388" s="16"/>
      <c r="K388" s="15"/>
      <c r="L388" s="16"/>
      <c r="M388" s="16"/>
      <c r="N388" s="16"/>
      <c r="O388" s="15"/>
      <c r="P388" s="16"/>
      <c r="Q388" s="4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</row>
    <row r="389" spans="1:56" x14ac:dyDescent="0.25">
      <c r="A389" s="15"/>
      <c r="B389" s="16"/>
      <c r="C389" s="16"/>
      <c r="D389" s="16"/>
      <c r="E389" s="16"/>
      <c r="F389" s="16"/>
      <c r="G389" s="16"/>
      <c r="H389" s="16"/>
      <c r="I389" s="16"/>
      <c r="J389" s="16"/>
      <c r="K389" s="15"/>
      <c r="L389" s="16"/>
      <c r="M389" s="16"/>
      <c r="N389" s="16"/>
      <c r="O389" s="15"/>
      <c r="P389" s="16"/>
      <c r="Q389" s="4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</row>
    <row r="390" spans="1:56" x14ac:dyDescent="0.25">
      <c r="A390" s="15"/>
      <c r="B390" s="16"/>
      <c r="C390" s="16"/>
      <c r="D390" s="16"/>
      <c r="E390" s="16"/>
      <c r="F390" s="16"/>
      <c r="G390" s="16"/>
      <c r="H390" s="16"/>
      <c r="I390" s="16"/>
      <c r="J390" s="16"/>
      <c r="K390" s="15"/>
      <c r="L390" s="16"/>
      <c r="M390" s="16"/>
      <c r="N390" s="16"/>
      <c r="O390" s="15"/>
      <c r="P390" s="16"/>
      <c r="Q390" s="4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</row>
    <row r="391" spans="1:56" x14ac:dyDescent="0.25">
      <c r="A391" s="15"/>
      <c r="B391" s="16"/>
      <c r="C391" s="16"/>
      <c r="D391" s="16"/>
      <c r="E391" s="16"/>
      <c r="F391" s="16"/>
      <c r="G391" s="16"/>
      <c r="H391" s="16"/>
      <c r="I391" s="16"/>
      <c r="J391" s="16"/>
      <c r="K391" s="15"/>
      <c r="L391" s="16"/>
      <c r="M391" s="16"/>
      <c r="N391" s="16"/>
      <c r="O391" s="15"/>
      <c r="P391" s="16"/>
      <c r="Q391" s="4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</row>
    <row r="392" spans="1:56" x14ac:dyDescent="0.25">
      <c r="A392" s="15"/>
      <c r="B392" s="16"/>
      <c r="C392" s="16"/>
      <c r="D392" s="16"/>
      <c r="E392" s="16"/>
      <c r="F392" s="16"/>
      <c r="G392" s="16"/>
      <c r="H392" s="16"/>
      <c r="I392" s="16"/>
      <c r="J392" s="16"/>
      <c r="K392" s="15"/>
      <c r="L392" s="16"/>
      <c r="M392" s="16"/>
      <c r="N392" s="16"/>
      <c r="O392" s="15"/>
      <c r="P392" s="16"/>
      <c r="Q392" s="4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</row>
    <row r="393" spans="1:56" x14ac:dyDescent="0.25">
      <c r="A393" s="15"/>
      <c r="B393" s="16"/>
      <c r="C393" s="16"/>
      <c r="D393" s="16"/>
      <c r="E393" s="16"/>
      <c r="F393" s="16"/>
      <c r="G393" s="16"/>
      <c r="H393" s="16"/>
      <c r="I393" s="16"/>
      <c r="J393" s="16"/>
      <c r="K393" s="15"/>
      <c r="L393" s="16"/>
      <c r="M393" s="16"/>
      <c r="N393" s="16"/>
      <c r="O393" s="15"/>
      <c r="P393" s="16"/>
      <c r="Q393" s="4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</row>
    <row r="394" spans="1:56" x14ac:dyDescent="0.25">
      <c r="A394" s="15"/>
      <c r="B394" s="16"/>
      <c r="C394" s="16"/>
      <c r="D394" s="16"/>
      <c r="E394" s="16"/>
      <c r="F394" s="16"/>
      <c r="G394" s="16"/>
      <c r="H394" s="16"/>
      <c r="I394" s="16"/>
      <c r="J394" s="16"/>
      <c r="K394" s="15"/>
      <c r="L394" s="16"/>
      <c r="M394" s="16"/>
      <c r="N394" s="16"/>
      <c r="O394" s="15"/>
      <c r="P394" s="16"/>
      <c r="Q394" s="4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</row>
    <row r="395" spans="1:56" x14ac:dyDescent="0.25">
      <c r="A395" s="15"/>
      <c r="B395" s="16"/>
      <c r="C395" s="16"/>
      <c r="D395" s="16"/>
      <c r="E395" s="16"/>
      <c r="F395" s="16"/>
      <c r="G395" s="16"/>
      <c r="H395" s="16"/>
      <c r="I395" s="16"/>
      <c r="J395" s="16"/>
      <c r="K395" s="15"/>
      <c r="L395" s="16"/>
      <c r="M395" s="16"/>
      <c r="N395" s="16"/>
      <c r="O395" s="15"/>
      <c r="P395" s="16"/>
      <c r="Q395" s="4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</row>
    <row r="396" spans="1:56" x14ac:dyDescent="0.25">
      <c r="A396" s="15"/>
      <c r="B396" s="16"/>
      <c r="C396" s="16"/>
      <c r="D396" s="16"/>
      <c r="E396" s="16"/>
      <c r="F396" s="16"/>
      <c r="G396" s="16"/>
      <c r="H396" s="16"/>
      <c r="I396" s="16"/>
      <c r="J396" s="16"/>
      <c r="K396" s="15"/>
      <c r="L396" s="16"/>
      <c r="M396" s="16"/>
      <c r="N396" s="16"/>
      <c r="O396" s="15"/>
      <c r="P396" s="16"/>
      <c r="Q396" s="4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</row>
    <row r="397" spans="1:56" x14ac:dyDescent="0.25">
      <c r="A397" s="15"/>
      <c r="B397" s="16"/>
      <c r="C397" s="16"/>
      <c r="D397" s="16"/>
      <c r="E397" s="16"/>
      <c r="F397" s="16"/>
      <c r="G397" s="16"/>
      <c r="H397" s="16"/>
      <c r="I397" s="16"/>
      <c r="J397" s="16"/>
      <c r="K397" s="15"/>
      <c r="L397" s="16"/>
      <c r="M397" s="16"/>
      <c r="N397" s="16"/>
      <c r="O397" s="15"/>
      <c r="P397" s="16"/>
      <c r="Q397" s="4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</row>
    <row r="398" spans="1:56" x14ac:dyDescent="0.25">
      <c r="A398" s="15"/>
      <c r="B398" s="16"/>
      <c r="C398" s="16"/>
      <c r="D398" s="16"/>
      <c r="E398" s="16"/>
      <c r="F398" s="16"/>
      <c r="G398" s="16"/>
      <c r="H398" s="16"/>
      <c r="I398" s="16"/>
      <c r="J398" s="16"/>
      <c r="K398" s="15"/>
      <c r="L398" s="16"/>
      <c r="M398" s="16"/>
      <c r="N398" s="16"/>
      <c r="O398" s="15"/>
      <c r="P398" s="16"/>
      <c r="Q398" s="4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</row>
    <row r="399" spans="1:56" x14ac:dyDescent="0.25">
      <c r="A399" s="15"/>
      <c r="B399" s="16"/>
      <c r="C399" s="16"/>
      <c r="D399" s="16"/>
      <c r="E399" s="16"/>
      <c r="F399" s="16"/>
      <c r="G399" s="16"/>
      <c r="H399" s="16"/>
      <c r="I399" s="16"/>
      <c r="J399" s="16"/>
      <c r="K399" s="15"/>
      <c r="L399" s="16"/>
      <c r="M399" s="16"/>
      <c r="N399" s="16"/>
      <c r="O399" s="15"/>
      <c r="P399" s="16"/>
      <c r="Q399" s="4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</row>
    <row r="400" spans="1:56" x14ac:dyDescent="0.25">
      <c r="A400" s="15"/>
      <c r="B400" s="16"/>
      <c r="C400" s="16"/>
      <c r="D400" s="16"/>
      <c r="E400" s="16"/>
      <c r="F400" s="16"/>
      <c r="G400" s="16"/>
      <c r="H400" s="16"/>
      <c r="I400" s="16"/>
      <c r="J400" s="16"/>
      <c r="K400" s="15"/>
      <c r="L400" s="16"/>
      <c r="M400" s="16"/>
      <c r="N400" s="16"/>
      <c r="O400" s="15"/>
      <c r="P400" s="16"/>
      <c r="Q400" s="4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</row>
    <row r="401" spans="1:56" x14ac:dyDescent="0.25">
      <c r="A401" s="15"/>
      <c r="B401" s="16"/>
      <c r="C401" s="16"/>
      <c r="D401" s="16"/>
      <c r="E401" s="16"/>
      <c r="F401" s="16"/>
      <c r="G401" s="16"/>
      <c r="H401" s="16"/>
      <c r="I401" s="16"/>
      <c r="J401" s="16"/>
      <c r="K401" s="15"/>
      <c r="L401" s="16"/>
      <c r="M401" s="16"/>
      <c r="N401" s="16"/>
      <c r="O401" s="15"/>
      <c r="P401" s="16"/>
      <c r="Q401" s="4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</row>
    <row r="402" spans="1:56" x14ac:dyDescent="0.25">
      <c r="A402" s="15"/>
      <c r="B402" s="16"/>
      <c r="C402" s="16"/>
      <c r="D402" s="16"/>
      <c r="E402" s="16"/>
      <c r="F402" s="16"/>
      <c r="G402" s="16"/>
      <c r="H402" s="16"/>
      <c r="I402" s="16"/>
      <c r="J402" s="16"/>
      <c r="K402" s="15"/>
      <c r="L402" s="16"/>
      <c r="M402" s="16"/>
      <c r="N402" s="16"/>
      <c r="O402" s="15"/>
      <c r="P402" s="16"/>
      <c r="Q402" s="4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</row>
    <row r="403" spans="1:56" x14ac:dyDescent="0.25">
      <c r="A403" s="15"/>
      <c r="B403" s="16"/>
      <c r="C403" s="16"/>
      <c r="D403" s="16"/>
      <c r="E403" s="16"/>
      <c r="F403" s="16"/>
      <c r="G403" s="16"/>
      <c r="H403" s="16"/>
      <c r="I403" s="16"/>
      <c r="J403" s="16"/>
      <c r="K403" s="15"/>
      <c r="L403" s="16"/>
      <c r="M403" s="16"/>
      <c r="N403" s="16"/>
      <c r="O403" s="15"/>
      <c r="P403" s="16"/>
      <c r="Q403" s="4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</row>
    <row r="404" spans="1:56" x14ac:dyDescent="0.25">
      <c r="A404" s="15"/>
      <c r="B404" s="16"/>
      <c r="C404" s="16"/>
      <c r="D404" s="16"/>
      <c r="E404" s="16"/>
      <c r="F404" s="16"/>
      <c r="G404" s="16"/>
      <c r="H404" s="16"/>
      <c r="I404" s="16"/>
      <c r="J404" s="16"/>
      <c r="K404" s="15"/>
      <c r="L404" s="16"/>
      <c r="M404" s="16"/>
      <c r="N404" s="16"/>
      <c r="O404" s="15"/>
      <c r="P404" s="16"/>
      <c r="Q404" s="4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  <c r="BC404" s="16"/>
      <c r="BD404" s="16"/>
    </row>
    <row r="405" spans="1:56" x14ac:dyDescent="0.25">
      <c r="A405" s="15"/>
      <c r="B405" s="16"/>
      <c r="C405" s="16"/>
      <c r="D405" s="16"/>
      <c r="E405" s="16"/>
      <c r="F405" s="16"/>
      <c r="G405" s="16"/>
      <c r="H405" s="16"/>
      <c r="I405" s="16"/>
      <c r="J405" s="16"/>
      <c r="K405" s="15"/>
      <c r="L405" s="16"/>
      <c r="M405" s="16"/>
      <c r="N405" s="16"/>
      <c r="O405" s="15"/>
      <c r="P405" s="16"/>
      <c r="Q405" s="4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</row>
    <row r="406" spans="1:56" x14ac:dyDescent="0.25">
      <c r="A406" s="15"/>
      <c r="B406" s="16"/>
      <c r="C406" s="16"/>
      <c r="D406" s="16"/>
      <c r="E406" s="16"/>
      <c r="F406" s="16"/>
      <c r="G406" s="16"/>
      <c r="H406" s="16"/>
      <c r="I406" s="16"/>
      <c r="J406" s="16"/>
      <c r="K406" s="15"/>
      <c r="L406" s="16"/>
      <c r="M406" s="16"/>
      <c r="N406" s="16"/>
      <c r="O406" s="15"/>
      <c r="P406" s="16"/>
      <c r="Q406" s="4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</row>
    <row r="407" spans="1:56" x14ac:dyDescent="0.25">
      <c r="A407" s="15"/>
      <c r="B407" s="16"/>
      <c r="C407" s="16"/>
      <c r="D407" s="16"/>
      <c r="E407" s="16"/>
      <c r="F407" s="16"/>
      <c r="G407" s="16"/>
      <c r="H407" s="16"/>
      <c r="I407" s="16"/>
      <c r="J407" s="16"/>
      <c r="K407" s="15"/>
      <c r="L407" s="16"/>
      <c r="M407" s="16"/>
      <c r="N407" s="16"/>
      <c r="O407" s="15"/>
      <c r="P407" s="16"/>
      <c r="Q407" s="4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</row>
    <row r="408" spans="1:56" x14ac:dyDescent="0.25">
      <c r="A408" s="15"/>
      <c r="B408" s="16"/>
      <c r="C408" s="16"/>
      <c r="D408" s="16"/>
      <c r="E408" s="16"/>
      <c r="F408" s="16"/>
      <c r="G408" s="16"/>
      <c r="H408" s="16"/>
      <c r="I408" s="16"/>
      <c r="J408" s="16"/>
      <c r="K408" s="15"/>
      <c r="L408" s="16"/>
      <c r="M408" s="16"/>
      <c r="N408" s="16"/>
      <c r="O408" s="15"/>
      <c r="P408" s="16"/>
      <c r="Q408" s="4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  <c r="BC408" s="16"/>
      <c r="BD408" s="16"/>
    </row>
    <row r="409" spans="1:56" x14ac:dyDescent="0.25">
      <c r="A409" s="15"/>
      <c r="B409" s="16"/>
      <c r="C409" s="16"/>
      <c r="D409" s="16"/>
      <c r="E409" s="16"/>
      <c r="F409" s="16"/>
      <c r="G409" s="16"/>
      <c r="H409" s="16"/>
      <c r="I409" s="16"/>
      <c r="J409" s="16"/>
      <c r="K409" s="15"/>
      <c r="L409" s="16"/>
      <c r="M409" s="16"/>
      <c r="N409" s="16"/>
      <c r="O409" s="15"/>
      <c r="P409" s="16"/>
      <c r="Q409" s="4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  <c r="BB409" s="16"/>
      <c r="BC409" s="16"/>
      <c r="BD409" s="16"/>
    </row>
    <row r="410" spans="1:56" x14ac:dyDescent="0.25">
      <c r="A410" s="15"/>
      <c r="B410" s="16"/>
      <c r="C410" s="16"/>
      <c r="D410" s="16"/>
      <c r="E410" s="16"/>
      <c r="F410" s="16"/>
      <c r="G410" s="16"/>
      <c r="H410" s="16"/>
      <c r="I410" s="16"/>
      <c r="J410" s="16"/>
      <c r="K410" s="15"/>
      <c r="L410" s="16"/>
      <c r="M410" s="16"/>
      <c r="N410" s="16"/>
      <c r="O410" s="15"/>
      <c r="P410" s="16"/>
      <c r="Q410" s="4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  <c r="BB410" s="16"/>
      <c r="BC410" s="16"/>
      <c r="BD410" s="16"/>
    </row>
    <row r="411" spans="1:56" x14ac:dyDescent="0.25">
      <c r="A411" s="15"/>
      <c r="B411" s="16"/>
      <c r="C411" s="16"/>
      <c r="D411" s="16"/>
      <c r="E411" s="16"/>
      <c r="F411" s="16"/>
      <c r="G411" s="16"/>
      <c r="H411" s="16"/>
      <c r="I411" s="16"/>
      <c r="J411" s="16"/>
      <c r="K411" s="15"/>
      <c r="L411" s="16"/>
      <c r="M411" s="16"/>
      <c r="N411" s="16"/>
      <c r="O411" s="15"/>
      <c r="P411" s="16"/>
      <c r="Q411" s="4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  <c r="BA411" s="16"/>
      <c r="BB411" s="16"/>
      <c r="BC411" s="16"/>
      <c r="BD411" s="16"/>
    </row>
    <row r="412" spans="1:56" x14ac:dyDescent="0.25">
      <c r="A412" s="15"/>
      <c r="B412" s="16"/>
      <c r="C412" s="16"/>
      <c r="D412" s="16"/>
      <c r="E412" s="16"/>
      <c r="F412" s="16"/>
      <c r="G412" s="16"/>
      <c r="H412" s="16"/>
      <c r="I412" s="16"/>
      <c r="J412" s="16"/>
      <c r="K412" s="15"/>
      <c r="L412" s="16"/>
      <c r="M412" s="16"/>
      <c r="N412" s="16"/>
      <c r="O412" s="15"/>
      <c r="P412" s="16"/>
      <c r="Q412" s="4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  <c r="AU412" s="16"/>
      <c r="AV412" s="16"/>
      <c r="AW412" s="16"/>
      <c r="AX412" s="16"/>
      <c r="AY412" s="16"/>
      <c r="AZ412" s="16"/>
      <c r="BA412" s="16"/>
      <c r="BB412" s="16"/>
      <c r="BC412" s="16"/>
      <c r="BD412" s="16"/>
    </row>
    <row r="413" spans="1:56" x14ac:dyDescent="0.25">
      <c r="A413" s="15"/>
      <c r="B413" s="16"/>
      <c r="C413" s="16"/>
      <c r="D413" s="16"/>
      <c r="E413" s="16"/>
      <c r="F413" s="16"/>
      <c r="G413" s="16"/>
      <c r="H413" s="16"/>
      <c r="I413" s="16"/>
      <c r="J413" s="16"/>
      <c r="K413" s="15"/>
      <c r="L413" s="16"/>
      <c r="M413" s="16"/>
      <c r="N413" s="16"/>
      <c r="O413" s="15"/>
      <c r="P413" s="16"/>
      <c r="Q413" s="4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T413" s="16"/>
      <c r="AU413" s="16"/>
      <c r="AV413" s="16"/>
      <c r="AW413" s="16"/>
      <c r="AX413" s="16"/>
      <c r="AY413" s="16"/>
      <c r="AZ413" s="16"/>
      <c r="BA413" s="16"/>
      <c r="BB413" s="16"/>
      <c r="BC413" s="16"/>
      <c r="BD413" s="16"/>
    </row>
    <row r="414" spans="1:56" x14ac:dyDescent="0.25">
      <c r="A414" s="15"/>
      <c r="B414" s="16"/>
      <c r="C414" s="16"/>
      <c r="D414" s="16"/>
      <c r="E414" s="16"/>
      <c r="F414" s="16"/>
      <c r="G414" s="16"/>
      <c r="H414" s="16"/>
      <c r="I414" s="16"/>
      <c r="J414" s="16"/>
      <c r="K414" s="15"/>
      <c r="L414" s="16"/>
      <c r="M414" s="16"/>
      <c r="N414" s="16"/>
      <c r="O414" s="15"/>
      <c r="P414" s="16"/>
      <c r="Q414" s="4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  <c r="BC414" s="16"/>
      <c r="BD414" s="16"/>
    </row>
    <row r="415" spans="1:56" x14ac:dyDescent="0.25">
      <c r="A415" s="15"/>
      <c r="B415" s="16"/>
      <c r="C415" s="16"/>
      <c r="D415" s="16"/>
      <c r="E415" s="16"/>
      <c r="F415" s="16"/>
      <c r="G415" s="16"/>
      <c r="H415" s="16"/>
      <c r="I415" s="16"/>
      <c r="J415" s="16"/>
      <c r="K415" s="15"/>
      <c r="L415" s="16"/>
      <c r="M415" s="16"/>
      <c r="N415" s="16"/>
      <c r="O415" s="15"/>
      <c r="P415" s="16"/>
      <c r="Q415" s="4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</row>
    <row r="416" spans="1:56" x14ac:dyDescent="0.25">
      <c r="A416" s="15"/>
      <c r="B416" s="16"/>
      <c r="C416" s="16"/>
      <c r="D416" s="16"/>
      <c r="E416" s="16"/>
      <c r="F416" s="16"/>
      <c r="G416" s="16"/>
      <c r="H416" s="16"/>
      <c r="I416" s="16"/>
      <c r="J416" s="16"/>
      <c r="K416" s="15"/>
      <c r="L416" s="16"/>
      <c r="M416" s="16"/>
      <c r="N416" s="16"/>
      <c r="O416" s="15"/>
      <c r="P416" s="16"/>
      <c r="Q416" s="4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D416" s="16"/>
    </row>
    <row r="417" spans="1:56" x14ac:dyDescent="0.25">
      <c r="A417" s="15"/>
      <c r="B417" s="16"/>
      <c r="C417" s="16"/>
      <c r="D417" s="16"/>
      <c r="E417" s="16"/>
      <c r="F417" s="16"/>
      <c r="G417" s="16"/>
      <c r="H417" s="16"/>
      <c r="I417" s="16"/>
      <c r="J417" s="16"/>
      <c r="K417" s="15"/>
      <c r="L417" s="16"/>
      <c r="M417" s="16"/>
      <c r="N417" s="16"/>
      <c r="O417" s="15"/>
      <c r="P417" s="16"/>
      <c r="Q417" s="4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</row>
    <row r="418" spans="1:56" x14ac:dyDescent="0.25">
      <c r="A418" s="15"/>
      <c r="B418" s="16"/>
      <c r="C418" s="16"/>
      <c r="D418" s="16"/>
      <c r="E418" s="16"/>
      <c r="F418" s="16"/>
      <c r="G418" s="16"/>
      <c r="H418" s="16"/>
      <c r="I418" s="16"/>
      <c r="J418" s="16"/>
      <c r="K418" s="15"/>
      <c r="L418" s="16"/>
      <c r="M418" s="16"/>
      <c r="N418" s="16"/>
      <c r="O418" s="15"/>
      <c r="P418" s="16"/>
      <c r="Q418" s="4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</row>
    <row r="419" spans="1:56" x14ac:dyDescent="0.25">
      <c r="A419" s="15"/>
      <c r="B419" s="16"/>
      <c r="C419" s="16"/>
      <c r="D419" s="16"/>
      <c r="E419" s="16"/>
      <c r="F419" s="16"/>
      <c r="G419" s="16"/>
      <c r="H419" s="16"/>
      <c r="I419" s="16"/>
      <c r="J419" s="16"/>
      <c r="K419" s="15"/>
      <c r="L419" s="16"/>
      <c r="M419" s="16"/>
      <c r="N419" s="16"/>
      <c r="O419" s="15"/>
      <c r="P419" s="16"/>
      <c r="Q419" s="4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  <c r="BB419" s="16"/>
      <c r="BC419" s="16"/>
      <c r="BD419" s="16"/>
    </row>
    <row r="420" spans="1:56" x14ac:dyDescent="0.25">
      <c r="A420" s="15"/>
      <c r="B420" s="16"/>
      <c r="C420" s="16"/>
      <c r="D420" s="16"/>
      <c r="E420" s="16"/>
      <c r="F420" s="16"/>
      <c r="G420" s="16"/>
      <c r="H420" s="16"/>
      <c r="I420" s="16"/>
      <c r="J420" s="16"/>
      <c r="K420" s="15"/>
      <c r="L420" s="16"/>
      <c r="M420" s="16"/>
      <c r="N420" s="16"/>
      <c r="O420" s="15"/>
      <c r="P420" s="16"/>
      <c r="Q420" s="4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D420" s="16"/>
    </row>
    <row r="421" spans="1:56" x14ac:dyDescent="0.25">
      <c r="A421" s="15"/>
      <c r="B421" s="16"/>
      <c r="C421" s="16"/>
      <c r="D421" s="16"/>
      <c r="E421" s="16"/>
      <c r="F421" s="16"/>
      <c r="G421" s="16"/>
      <c r="H421" s="16"/>
      <c r="I421" s="16"/>
      <c r="J421" s="16"/>
      <c r="K421" s="15"/>
      <c r="L421" s="16"/>
      <c r="M421" s="16"/>
      <c r="N421" s="16"/>
      <c r="O421" s="15"/>
      <c r="P421" s="16"/>
      <c r="Q421" s="4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  <c r="AZ421" s="16"/>
      <c r="BA421" s="16"/>
      <c r="BB421" s="16"/>
      <c r="BC421" s="16"/>
      <c r="BD421" s="16"/>
    </row>
    <row r="422" spans="1:56" x14ac:dyDescent="0.25">
      <c r="A422" s="15"/>
      <c r="B422" s="16"/>
      <c r="C422" s="16"/>
      <c r="D422" s="16"/>
      <c r="E422" s="16"/>
      <c r="F422" s="16"/>
      <c r="G422" s="16"/>
      <c r="H422" s="16"/>
      <c r="I422" s="16"/>
      <c r="J422" s="16"/>
      <c r="K422" s="15"/>
      <c r="L422" s="16"/>
      <c r="M422" s="16"/>
      <c r="N422" s="16"/>
      <c r="O422" s="15"/>
      <c r="P422" s="16"/>
      <c r="Q422" s="4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  <c r="BA422" s="16"/>
      <c r="BB422" s="16"/>
      <c r="BC422" s="16"/>
      <c r="BD422" s="16"/>
    </row>
    <row r="423" spans="1:56" x14ac:dyDescent="0.25">
      <c r="A423" s="15"/>
      <c r="B423" s="16"/>
      <c r="C423" s="16"/>
      <c r="D423" s="16"/>
      <c r="E423" s="16"/>
      <c r="F423" s="16"/>
      <c r="G423" s="16"/>
      <c r="H423" s="16"/>
      <c r="I423" s="16"/>
      <c r="J423" s="16"/>
      <c r="K423" s="15"/>
      <c r="L423" s="16"/>
      <c r="M423" s="16"/>
      <c r="N423" s="16"/>
      <c r="O423" s="15"/>
      <c r="P423" s="16"/>
      <c r="Q423" s="4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  <c r="BA423" s="16"/>
      <c r="BB423" s="16"/>
      <c r="BC423" s="16"/>
      <c r="BD423" s="16"/>
    </row>
    <row r="424" spans="1:56" x14ac:dyDescent="0.25">
      <c r="A424" s="15"/>
      <c r="B424" s="16"/>
      <c r="C424" s="16"/>
      <c r="D424" s="16"/>
      <c r="E424" s="16"/>
      <c r="F424" s="16"/>
      <c r="G424" s="16"/>
      <c r="H424" s="16"/>
      <c r="I424" s="16"/>
      <c r="J424" s="16"/>
      <c r="K424" s="15"/>
      <c r="L424" s="16"/>
      <c r="M424" s="16"/>
      <c r="N424" s="16"/>
      <c r="O424" s="15"/>
      <c r="P424" s="16"/>
      <c r="Q424" s="4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</row>
    <row r="425" spans="1:56" x14ac:dyDescent="0.25">
      <c r="A425" s="15"/>
      <c r="B425" s="16"/>
      <c r="C425" s="16"/>
      <c r="D425" s="16"/>
      <c r="E425" s="16"/>
      <c r="F425" s="16"/>
      <c r="G425" s="16"/>
      <c r="H425" s="16"/>
      <c r="I425" s="16"/>
      <c r="J425" s="16"/>
      <c r="K425" s="15"/>
      <c r="L425" s="16"/>
      <c r="M425" s="16"/>
      <c r="N425" s="16"/>
      <c r="O425" s="15"/>
      <c r="P425" s="16"/>
      <c r="Q425" s="4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</row>
    <row r="426" spans="1:56" x14ac:dyDescent="0.25">
      <c r="A426" s="15"/>
      <c r="B426" s="16"/>
      <c r="C426" s="16"/>
      <c r="D426" s="16"/>
      <c r="E426" s="16"/>
      <c r="F426" s="16"/>
      <c r="G426" s="16"/>
      <c r="H426" s="16"/>
      <c r="I426" s="16"/>
      <c r="J426" s="16"/>
      <c r="K426" s="15"/>
      <c r="L426" s="16"/>
      <c r="M426" s="16"/>
      <c r="N426" s="16"/>
      <c r="O426" s="15"/>
      <c r="P426" s="16"/>
      <c r="Q426" s="4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  <c r="BC426" s="16"/>
      <c r="BD426" s="16"/>
    </row>
    <row r="427" spans="1:56" x14ac:dyDescent="0.25">
      <c r="A427" s="15"/>
      <c r="B427" s="16"/>
      <c r="C427" s="16"/>
      <c r="D427" s="16"/>
      <c r="E427" s="16"/>
      <c r="F427" s="16"/>
      <c r="G427" s="16"/>
      <c r="H427" s="16"/>
      <c r="I427" s="16"/>
      <c r="J427" s="16"/>
      <c r="K427" s="15"/>
      <c r="L427" s="16"/>
      <c r="M427" s="16"/>
      <c r="N427" s="16"/>
      <c r="O427" s="15"/>
      <c r="P427" s="16"/>
      <c r="Q427" s="4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  <c r="BC427" s="16"/>
      <c r="BD427" s="16"/>
    </row>
    <row r="428" spans="1:56" x14ac:dyDescent="0.25">
      <c r="A428" s="15"/>
      <c r="B428" s="16"/>
      <c r="C428" s="16"/>
      <c r="D428" s="16"/>
      <c r="E428" s="16"/>
      <c r="F428" s="16"/>
      <c r="G428" s="16"/>
      <c r="H428" s="16"/>
      <c r="I428" s="16"/>
      <c r="J428" s="16"/>
      <c r="K428" s="15"/>
      <c r="L428" s="16"/>
      <c r="M428" s="16"/>
      <c r="N428" s="16"/>
      <c r="O428" s="15"/>
      <c r="P428" s="16"/>
      <c r="Q428" s="4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6"/>
      <c r="BB428" s="16"/>
      <c r="BC428" s="16"/>
      <c r="BD428" s="16"/>
    </row>
    <row r="429" spans="1:56" x14ac:dyDescent="0.25">
      <c r="A429" s="15"/>
      <c r="B429" s="16"/>
      <c r="C429" s="16"/>
      <c r="D429" s="16"/>
      <c r="E429" s="16"/>
      <c r="F429" s="16"/>
      <c r="G429" s="16"/>
      <c r="H429" s="16"/>
      <c r="I429" s="16"/>
      <c r="J429" s="16"/>
      <c r="K429" s="15"/>
      <c r="L429" s="16"/>
      <c r="M429" s="16"/>
      <c r="N429" s="16"/>
      <c r="O429" s="15"/>
      <c r="P429" s="16"/>
      <c r="Q429" s="4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  <c r="BB429" s="16"/>
      <c r="BC429" s="16"/>
      <c r="BD429" s="16"/>
    </row>
    <row r="430" spans="1:56" x14ac:dyDescent="0.25">
      <c r="A430" s="15"/>
      <c r="B430" s="16"/>
      <c r="C430" s="16"/>
      <c r="D430" s="16"/>
      <c r="E430" s="16"/>
      <c r="F430" s="16"/>
      <c r="G430" s="16"/>
      <c r="H430" s="16"/>
      <c r="I430" s="16"/>
      <c r="J430" s="16"/>
      <c r="K430" s="15"/>
      <c r="L430" s="16"/>
      <c r="M430" s="16"/>
      <c r="N430" s="16"/>
      <c r="O430" s="15"/>
      <c r="P430" s="16"/>
      <c r="Q430" s="4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  <c r="BB430" s="16"/>
      <c r="BC430" s="16"/>
      <c r="BD430" s="16"/>
    </row>
    <row r="431" spans="1:56" x14ac:dyDescent="0.25">
      <c r="A431" s="15"/>
      <c r="B431" s="16"/>
      <c r="C431" s="16"/>
      <c r="D431" s="16"/>
      <c r="E431" s="16"/>
      <c r="F431" s="16"/>
      <c r="G431" s="16"/>
      <c r="H431" s="16"/>
      <c r="I431" s="16"/>
      <c r="J431" s="16"/>
      <c r="K431" s="15"/>
      <c r="L431" s="16"/>
      <c r="M431" s="16"/>
      <c r="N431" s="16"/>
      <c r="O431" s="15"/>
      <c r="P431" s="16"/>
      <c r="Q431" s="4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  <c r="BA431" s="16"/>
      <c r="BB431" s="16"/>
      <c r="BC431" s="16"/>
      <c r="BD431" s="16"/>
    </row>
    <row r="432" spans="1:56" x14ac:dyDescent="0.25">
      <c r="A432" s="15"/>
      <c r="B432" s="16"/>
      <c r="C432" s="16"/>
      <c r="D432" s="16"/>
      <c r="E432" s="16"/>
      <c r="F432" s="16"/>
      <c r="G432" s="16"/>
      <c r="H432" s="16"/>
      <c r="I432" s="16"/>
      <c r="J432" s="16"/>
      <c r="K432" s="15"/>
      <c r="L432" s="16"/>
      <c r="M432" s="16"/>
      <c r="N432" s="16"/>
      <c r="O432" s="15"/>
      <c r="P432" s="16"/>
      <c r="Q432" s="4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6"/>
      <c r="AS432" s="16"/>
      <c r="AT432" s="16"/>
      <c r="AU432" s="16"/>
      <c r="AV432" s="16"/>
      <c r="AW432" s="16"/>
      <c r="AX432" s="16"/>
      <c r="AY432" s="16"/>
      <c r="AZ432" s="16"/>
      <c r="BA432" s="16"/>
      <c r="BB432" s="16"/>
      <c r="BC432" s="16"/>
      <c r="BD432" s="16"/>
    </row>
    <row r="433" spans="1:56" x14ac:dyDescent="0.25">
      <c r="A433" s="15"/>
      <c r="B433" s="16"/>
      <c r="C433" s="16"/>
      <c r="D433" s="16"/>
      <c r="E433" s="16"/>
      <c r="F433" s="16"/>
      <c r="G433" s="16"/>
      <c r="H433" s="16"/>
      <c r="I433" s="16"/>
      <c r="J433" s="16"/>
      <c r="K433" s="15"/>
      <c r="L433" s="16"/>
      <c r="M433" s="16"/>
      <c r="N433" s="16"/>
      <c r="O433" s="15"/>
      <c r="P433" s="16"/>
      <c r="Q433" s="4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  <c r="BB433" s="16"/>
      <c r="BC433" s="16"/>
      <c r="BD433" s="16"/>
    </row>
    <row r="434" spans="1:56" x14ac:dyDescent="0.25">
      <c r="A434" s="15"/>
      <c r="B434" s="16"/>
      <c r="C434" s="16"/>
      <c r="D434" s="16"/>
      <c r="E434" s="16"/>
      <c r="F434" s="16"/>
      <c r="G434" s="16"/>
      <c r="H434" s="16"/>
      <c r="I434" s="16"/>
      <c r="J434" s="16"/>
      <c r="K434" s="15"/>
      <c r="L434" s="16"/>
      <c r="M434" s="16"/>
      <c r="N434" s="16"/>
      <c r="O434" s="15"/>
      <c r="P434" s="16"/>
      <c r="Q434" s="4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AY434" s="16"/>
      <c r="AZ434" s="16"/>
      <c r="BA434" s="16"/>
      <c r="BB434" s="16"/>
      <c r="BC434" s="16"/>
      <c r="BD434" s="16"/>
    </row>
    <row r="435" spans="1:56" x14ac:dyDescent="0.25">
      <c r="A435" s="15"/>
      <c r="B435" s="16"/>
      <c r="C435" s="16"/>
      <c r="D435" s="16"/>
      <c r="E435" s="16"/>
      <c r="F435" s="16"/>
      <c r="G435" s="16"/>
      <c r="H435" s="16"/>
      <c r="I435" s="16"/>
      <c r="J435" s="16"/>
      <c r="K435" s="15"/>
      <c r="L435" s="16"/>
      <c r="M435" s="16"/>
      <c r="N435" s="16"/>
      <c r="O435" s="15"/>
      <c r="P435" s="16"/>
      <c r="Q435" s="4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/>
      <c r="BA435" s="16"/>
      <c r="BB435" s="16"/>
      <c r="BC435" s="16"/>
      <c r="BD435" s="16"/>
    </row>
    <row r="436" spans="1:56" x14ac:dyDescent="0.25">
      <c r="A436" s="15"/>
      <c r="B436" s="16"/>
      <c r="C436" s="16"/>
      <c r="D436" s="16"/>
      <c r="E436" s="16"/>
      <c r="F436" s="16"/>
      <c r="G436" s="16"/>
      <c r="H436" s="16"/>
      <c r="I436" s="16"/>
      <c r="J436" s="16"/>
      <c r="K436" s="15"/>
      <c r="L436" s="16"/>
      <c r="M436" s="16"/>
      <c r="N436" s="16"/>
      <c r="O436" s="15"/>
      <c r="P436" s="16"/>
      <c r="Q436" s="4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  <c r="AT436" s="16"/>
      <c r="AU436" s="16"/>
      <c r="AV436" s="16"/>
      <c r="AW436" s="16"/>
      <c r="AX436" s="16"/>
      <c r="AY436" s="16"/>
      <c r="AZ436" s="16"/>
      <c r="BA436" s="16"/>
      <c r="BB436" s="16"/>
      <c r="BC436" s="16"/>
      <c r="BD436" s="16"/>
    </row>
    <row r="437" spans="1:56" x14ac:dyDescent="0.25">
      <c r="A437" s="15"/>
      <c r="B437" s="16"/>
      <c r="C437" s="16"/>
      <c r="D437" s="16"/>
      <c r="E437" s="16"/>
      <c r="F437" s="16"/>
      <c r="G437" s="16"/>
      <c r="H437" s="16"/>
      <c r="I437" s="16"/>
      <c r="J437" s="16"/>
      <c r="K437" s="15"/>
      <c r="L437" s="16"/>
      <c r="M437" s="16"/>
      <c r="N437" s="16"/>
      <c r="O437" s="15"/>
      <c r="P437" s="16"/>
      <c r="Q437" s="4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  <c r="AR437" s="16"/>
      <c r="AS437" s="16"/>
      <c r="AT437" s="16"/>
      <c r="AU437" s="16"/>
      <c r="AV437" s="16"/>
      <c r="AW437" s="16"/>
      <c r="AX437" s="16"/>
      <c r="AY437" s="16"/>
      <c r="AZ437" s="16"/>
      <c r="BA437" s="16"/>
      <c r="BB437" s="16"/>
      <c r="BC437" s="16"/>
      <c r="BD437" s="16"/>
    </row>
    <row r="438" spans="1:56" x14ac:dyDescent="0.25">
      <c r="A438" s="15"/>
      <c r="B438" s="16"/>
      <c r="C438" s="16"/>
      <c r="D438" s="16"/>
      <c r="E438" s="16"/>
      <c r="F438" s="16"/>
      <c r="G438" s="16"/>
      <c r="H438" s="16"/>
      <c r="I438" s="16"/>
      <c r="J438" s="16"/>
      <c r="K438" s="15"/>
      <c r="L438" s="16"/>
      <c r="M438" s="16"/>
      <c r="N438" s="16"/>
      <c r="O438" s="15"/>
      <c r="P438" s="16"/>
      <c r="Q438" s="4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  <c r="AR438" s="16"/>
      <c r="AS438" s="16"/>
      <c r="AT438" s="16"/>
      <c r="AU438" s="16"/>
      <c r="AV438" s="16"/>
      <c r="AW438" s="16"/>
      <c r="AX438" s="16"/>
      <c r="AY438" s="16"/>
      <c r="AZ438" s="16"/>
      <c r="BA438" s="16"/>
      <c r="BB438" s="16"/>
      <c r="BC438" s="16"/>
      <c r="BD438" s="16"/>
    </row>
    <row r="439" spans="1:56" x14ac:dyDescent="0.25">
      <c r="A439" s="15"/>
      <c r="B439" s="16"/>
      <c r="C439" s="16"/>
      <c r="D439" s="16"/>
      <c r="E439" s="16"/>
      <c r="F439" s="16"/>
      <c r="G439" s="16"/>
      <c r="H439" s="16"/>
      <c r="I439" s="16"/>
      <c r="J439" s="16"/>
      <c r="K439" s="15"/>
      <c r="L439" s="16"/>
      <c r="M439" s="16"/>
      <c r="N439" s="16"/>
      <c r="O439" s="15"/>
      <c r="P439" s="16"/>
      <c r="Q439" s="4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  <c r="AR439" s="16"/>
      <c r="AS439" s="16"/>
      <c r="AT439" s="16"/>
      <c r="AU439" s="16"/>
      <c r="AV439" s="16"/>
      <c r="AW439" s="16"/>
      <c r="AX439" s="16"/>
      <c r="AY439" s="16"/>
      <c r="AZ439" s="16"/>
      <c r="BA439" s="16"/>
      <c r="BB439" s="16"/>
      <c r="BC439" s="16"/>
      <c r="BD439" s="16"/>
    </row>
    <row r="440" spans="1:56" x14ac:dyDescent="0.25">
      <c r="A440" s="15"/>
      <c r="B440" s="16"/>
      <c r="C440" s="16"/>
      <c r="D440" s="16"/>
      <c r="E440" s="16"/>
      <c r="F440" s="16"/>
      <c r="G440" s="16"/>
      <c r="H440" s="16"/>
      <c r="I440" s="16"/>
      <c r="J440" s="16"/>
      <c r="K440" s="15"/>
      <c r="L440" s="16"/>
      <c r="M440" s="16"/>
      <c r="N440" s="16"/>
      <c r="O440" s="15"/>
      <c r="P440" s="16"/>
      <c r="Q440" s="4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  <c r="AR440" s="16"/>
      <c r="AS440" s="16"/>
      <c r="AT440" s="16"/>
      <c r="AU440" s="16"/>
      <c r="AV440" s="16"/>
      <c r="AW440" s="16"/>
      <c r="AX440" s="16"/>
      <c r="AY440" s="16"/>
      <c r="AZ440" s="16"/>
      <c r="BA440" s="16"/>
      <c r="BB440" s="16"/>
      <c r="BC440" s="16"/>
      <c r="BD440" s="16"/>
    </row>
    <row r="441" spans="1:56" x14ac:dyDescent="0.25">
      <c r="A441" s="15"/>
      <c r="B441" s="16"/>
      <c r="C441" s="16"/>
      <c r="D441" s="16"/>
      <c r="E441" s="16"/>
      <c r="F441" s="16"/>
      <c r="G441" s="16"/>
      <c r="H441" s="16"/>
      <c r="I441" s="16"/>
      <c r="J441" s="16"/>
      <c r="K441" s="15"/>
      <c r="L441" s="16"/>
      <c r="M441" s="16"/>
      <c r="N441" s="16"/>
      <c r="O441" s="15"/>
      <c r="P441" s="16"/>
      <c r="Q441" s="4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  <c r="AR441" s="16"/>
      <c r="AS441" s="16"/>
      <c r="AT441" s="16"/>
      <c r="AU441" s="16"/>
      <c r="AV441" s="16"/>
      <c r="AW441" s="16"/>
      <c r="AX441" s="16"/>
      <c r="AY441" s="16"/>
      <c r="AZ441" s="16"/>
      <c r="BA441" s="16"/>
      <c r="BB441" s="16"/>
      <c r="BC441" s="16"/>
      <c r="BD441" s="16"/>
    </row>
    <row r="442" spans="1:56" x14ac:dyDescent="0.25">
      <c r="A442" s="15"/>
      <c r="B442" s="16"/>
      <c r="C442" s="16"/>
      <c r="D442" s="16"/>
      <c r="E442" s="16"/>
      <c r="F442" s="16"/>
      <c r="G442" s="16"/>
      <c r="H442" s="16"/>
      <c r="I442" s="16"/>
      <c r="J442" s="16"/>
      <c r="K442" s="15"/>
      <c r="L442" s="16"/>
      <c r="M442" s="16"/>
      <c r="N442" s="16"/>
      <c r="O442" s="15"/>
      <c r="P442" s="16"/>
      <c r="Q442" s="4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  <c r="AR442" s="16"/>
      <c r="AS442" s="16"/>
      <c r="AT442" s="16"/>
      <c r="AU442" s="16"/>
      <c r="AV442" s="16"/>
      <c r="AW442" s="16"/>
      <c r="AX442" s="16"/>
      <c r="AY442" s="16"/>
      <c r="AZ442" s="16"/>
      <c r="BA442" s="16"/>
      <c r="BB442" s="16"/>
      <c r="BC442" s="16"/>
      <c r="BD442" s="16"/>
    </row>
    <row r="443" spans="1:56" x14ac:dyDescent="0.25">
      <c r="A443" s="17"/>
      <c r="K443" s="15"/>
      <c r="O443" s="15"/>
      <c r="Q443" s="4"/>
    </row>
    <row r="444" spans="1:56" x14ac:dyDescent="0.25">
      <c r="A444" s="17"/>
      <c r="K444" s="15"/>
      <c r="O444" s="15"/>
      <c r="Q444" s="4"/>
    </row>
    <row r="445" spans="1:56" x14ac:dyDescent="0.25">
      <c r="A445" s="17"/>
      <c r="K445" s="15"/>
      <c r="O445" s="15"/>
      <c r="Q445" s="4"/>
    </row>
    <row r="446" spans="1:56" x14ac:dyDescent="0.25">
      <c r="A446" s="17"/>
      <c r="K446" s="15"/>
      <c r="O446" s="15"/>
      <c r="Q446" s="4"/>
    </row>
    <row r="447" spans="1:56" x14ac:dyDescent="0.25">
      <c r="A447" s="17"/>
      <c r="K447" s="15"/>
      <c r="O447" s="15"/>
      <c r="Q447" s="4"/>
    </row>
    <row r="448" spans="1:56" x14ac:dyDescent="0.25">
      <c r="A448" s="17"/>
      <c r="K448" s="15"/>
      <c r="O448" s="15"/>
      <c r="Q448" s="4"/>
    </row>
    <row r="449" spans="1:17" x14ac:dyDescent="0.25">
      <c r="A449" s="17"/>
      <c r="K449" s="15"/>
      <c r="O449" s="15"/>
      <c r="Q449" s="4"/>
    </row>
    <row r="450" spans="1:17" x14ac:dyDescent="0.25">
      <c r="A450" s="17"/>
      <c r="K450" s="15"/>
      <c r="O450" s="15"/>
      <c r="Q450" s="4"/>
    </row>
    <row r="451" spans="1:17" x14ac:dyDescent="0.25">
      <c r="A451" s="17"/>
      <c r="K451" s="15"/>
      <c r="O451" s="15"/>
      <c r="Q451" s="4"/>
    </row>
    <row r="452" spans="1:17" x14ac:dyDescent="0.25">
      <c r="A452" s="17"/>
      <c r="K452" s="15"/>
      <c r="O452" s="15"/>
      <c r="Q452" s="4"/>
    </row>
    <row r="453" spans="1:17" x14ac:dyDescent="0.25">
      <c r="A453" s="17"/>
      <c r="K453" s="15"/>
      <c r="O453" s="15"/>
      <c r="Q453" s="4"/>
    </row>
    <row r="454" spans="1:17" x14ac:dyDescent="0.25">
      <c r="A454" s="17"/>
      <c r="K454" s="15"/>
      <c r="O454" s="15"/>
      <c r="Q454" s="4"/>
    </row>
    <row r="455" spans="1:17" x14ac:dyDescent="0.25">
      <c r="A455" s="17"/>
      <c r="K455" s="15"/>
      <c r="O455" s="15"/>
      <c r="Q455" s="4"/>
    </row>
    <row r="456" spans="1:17" x14ac:dyDescent="0.25">
      <c r="A456" s="17"/>
      <c r="K456" s="15"/>
      <c r="O456" s="15"/>
      <c r="Q456" s="4"/>
    </row>
    <row r="457" spans="1:17" x14ac:dyDescent="0.25">
      <c r="A457" s="17"/>
      <c r="K457" s="15"/>
      <c r="O457" s="15"/>
      <c r="Q457" s="4"/>
    </row>
    <row r="458" spans="1:17" x14ac:dyDescent="0.25">
      <c r="A458" s="17"/>
      <c r="K458" s="15"/>
      <c r="O458" s="15"/>
      <c r="Q458" s="4"/>
    </row>
    <row r="459" spans="1:17" x14ac:dyDescent="0.25">
      <c r="A459" s="17"/>
      <c r="K459" s="15"/>
      <c r="O459" s="15"/>
      <c r="Q459" s="4"/>
    </row>
    <row r="460" spans="1:17" x14ac:dyDescent="0.25">
      <c r="A460" s="17"/>
      <c r="K460" s="15"/>
      <c r="O460" s="15"/>
      <c r="Q460" s="4"/>
    </row>
    <row r="461" spans="1:17" x14ac:dyDescent="0.25">
      <c r="A461" s="17"/>
      <c r="K461" s="15"/>
      <c r="O461" s="15"/>
      <c r="Q461" s="4"/>
    </row>
    <row r="462" spans="1:17" x14ac:dyDescent="0.25">
      <c r="A462" s="17"/>
      <c r="K462" s="15"/>
      <c r="O462" s="15"/>
      <c r="Q462" s="4"/>
    </row>
    <row r="463" spans="1:17" x14ac:dyDescent="0.25">
      <c r="A463" s="17"/>
      <c r="K463" s="15"/>
      <c r="O463" s="15"/>
      <c r="Q463" s="4"/>
    </row>
    <row r="464" spans="1:17" x14ac:dyDescent="0.25">
      <c r="A464" s="17"/>
      <c r="K464" s="15"/>
      <c r="O464" s="15"/>
      <c r="Q464" s="4"/>
    </row>
    <row r="465" spans="1:17" x14ac:dyDescent="0.25">
      <c r="A465" s="17"/>
      <c r="K465" s="15"/>
      <c r="O465" s="15"/>
      <c r="Q465" s="4"/>
    </row>
    <row r="466" spans="1:17" x14ac:dyDescent="0.25">
      <c r="A466" s="17"/>
      <c r="K466" s="15"/>
      <c r="O466" s="15"/>
      <c r="Q466" s="4"/>
    </row>
    <row r="467" spans="1:17" x14ac:dyDescent="0.25">
      <c r="A467" s="17"/>
      <c r="K467" s="15"/>
      <c r="O467" s="15"/>
      <c r="Q467" s="4"/>
    </row>
    <row r="468" spans="1:17" x14ac:dyDescent="0.25">
      <c r="A468" s="17"/>
      <c r="K468" s="15"/>
      <c r="O468" s="15"/>
      <c r="Q468" s="4"/>
    </row>
    <row r="469" spans="1:17" x14ac:dyDescent="0.25">
      <c r="A469" s="17"/>
      <c r="K469" s="15"/>
      <c r="O469" s="15"/>
      <c r="Q469" s="4"/>
    </row>
    <row r="470" spans="1:17" x14ac:dyDescent="0.25">
      <c r="A470" s="17"/>
      <c r="K470" s="15"/>
      <c r="O470" s="15"/>
      <c r="Q470" s="4"/>
    </row>
    <row r="471" spans="1:17" x14ac:dyDescent="0.25">
      <c r="A471" s="17"/>
      <c r="K471" s="15"/>
      <c r="O471" s="15"/>
      <c r="Q471" s="4"/>
    </row>
    <row r="472" spans="1:17" x14ac:dyDescent="0.25">
      <c r="A472" s="17"/>
      <c r="K472" s="15"/>
      <c r="O472" s="15"/>
      <c r="Q472" s="4"/>
    </row>
    <row r="473" spans="1:17" x14ac:dyDescent="0.25">
      <c r="A473" s="17"/>
      <c r="K473" s="15"/>
      <c r="O473" s="15"/>
      <c r="Q473" s="4"/>
    </row>
    <row r="474" spans="1:17" x14ac:dyDescent="0.25">
      <c r="A474" s="17"/>
      <c r="K474" s="15"/>
      <c r="O474" s="15"/>
      <c r="Q474" s="4"/>
    </row>
    <row r="475" spans="1:17" x14ac:dyDescent="0.25">
      <c r="A475" s="17"/>
      <c r="K475" s="15"/>
      <c r="O475" s="15"/>
      <c r="Q475" s="4"/>
    </row>
    <row r="476" spans="1:17" x14ac:dyDescent="0.25">
      <c r="A476" s="17"/>
      <c r="K476" s="15"/>
      <c r="O476" s="15"/>
      <c r="Q476" s="4"/>
    </row>
    <row r="477" spans="1:17" x14ac:dyDescent="0.25">
      <c r="A477" s="17"/>
      <c r="K477" s="15"/>
      <c r="O477" s="15"/>
      <c r="Q477" s="4"/>
    </row>
    <row r="478" spans="1:17" x14ac:dyDescent="0.25">
      <c r="A478" s="17"/>
      <c r="K478" s="15"/>
      <c r="O478" s="15"/>
      <c r="Q478" s="4"/>
    </row>
    <row r="479" spans="1:17" x14ac:dyDescent="0.25">
      <c r="A479" s="17"/>
      <c r="K479" s="15"/>
      <c r="O479" s="15"/>
      <c r="Q479" s="4"/>
    </row>
    <row r="480" spans="1:17" x14ac:dyDescent="0.25">
      <c r="A480" s="17"/>
      <c r="K480" s="15"/>
      <c r="O480" s="15"/>
      <c r="Q480" s="4"/>
    </row>
    <row r="481" spans="1:17" x14ac:dyDescent="0.25">
      <c r="A481" s="17"/>
      <c r="K481" s="15"/>
      <c r="O481" s="15"/>
      <c r="Q481" s="4"/>
    </row>
    <row r="482" spans="1:17" x14ac:dyDescent="0.25">
      <c r="A482" s="17"/>
      <c r="K482" s="15"/>
      <c r="O482" s="15"/>
      <c r="Q482" s="4"/>
    </row>
    <row r="483" spans="1:17" x14ac:dyDescent="0.25">
      <c r="A483" s="17"/>
      <c r="K483" s="15"/>
      <c r="O483" s="15"/>
      <c r="Q483" s="4"/>
    </row>
    <row r="484" spans="1:17" x14ac:dyDescent="0.25">
      <c r="A484" s="17"/>
      <c r="K484" s="15"/>
      <c r="O484" s="15"/>
      <c r="Q484" s="4"/>
    </row>
    <row r="485" spans="1:17" x14ac:dyDescent="0.25">
      <c r="A485" s="17"/>
      <c r="K485" s="15"/>
      <c r="O485" s="15"/>
      <c r="Q485" s="4"/>
    </row>
    <row r="486" spans="1:17" x14ac:dyDescent="0.25">
      <c r="A486" s="17"/>
      <c r="K486" s="15"/>
      <c r="O486" s="15"/>
      <c r="Q486" s="4"/>
    </row>
    <row r="487" spans="1:17" x14ac:dyDescent="0.25">
      <c r="A487" s="17"/>
      <c r="K487" s="15"/>
      <c r="O487" s="15"/>
      <c r="Q487" s="4"/>
    </row>
    <row r="488" spans="1:17" x14ac:dyDescent="0.25">
      <c r="A488" s="17"/>
      <c r="K488" s="15"/>
      <c r="O488" s="15"/>
      <c r="Q488" s="4"/>
    </row>
    <row r="489" spans="1:17" x14ac:dyDescent="0.25">
      <c r="A489" s="17"/>
      <c r="K489" s="15"/>
      <c r="O489" s="15"/>
      <c r="Q489" s="4"/>
    </row>
    <row r="490" spans="1:17" x14ac:dyDescent="0.25">
      <c r="A490" s="17"/>
      <c r="K490" s="15"/>
      <c r="O490" s="15"/>
      <c r="Q490" s="4"/>
    </row>
    <row r="491" spans="1:17" x14ac:dyDescent="0.25">
      <c r="A491" s="17"/>
      <c r="K491" s="15"/>
      <c r="O491" s="15"/>
      <c r="Q491" s="4"/>
    </row>
    <row r="492" spans="1:17" x14ac:dyDescent="0.25">
      <c r="A492" s="17"/>
      <c r="K492" s="15"/>
      <c r="O492" s="15"/>
      <c r="Q492" s="4"/>
    </row>
    <row r="493" spans="1:17" x14ac:dyDescent="0.25">
      <c r="A493" s="17"/>
      <c r="K493" s="15"/>
      <c r="O493" s="15"/>
      <c r="Q493" s="4"/>
    </row>
    <row r="494" spans="1:17" x14ac:dyDescent="0.25">
      <c r="A494" s="17"/>
      <c r="K494" s="15"/>
      <c r="O494" s="15"/>
      <c r="Q494" s="4"/>
    </row>
    <row r="495" spans="1:17" x14ac:dyDescent="0.25">
      <c r="A495" s="17"/>
      <c r="K495" s="15"/>
      <c r="O495" s="15"/>
      <c r="Q495" s="4"/>
    </row>
    <row r="496" spans="1:17" x14ac:dyDescent="0.25">
      <c r="A496" s="17"/>
      <c r="K496" s="15"/>
      <c r="O496" s="15"/>
      <c r="Q496" s="4"/>
    </row>
    <row r="497" spans="1:17" x14ac:dyDescent="0.25">
      <c r="A497" s="17"/>
      <c r="K497" s="15"/>
      <c r="O497" s="15"/>
      <c r="Q497" s="4"/>
    </row>
    <row r="498" spans="1:17" x14ac:dyDescent="0.25">
      <c r="A498" s="17"/>
      <c r="K498" s="15"/>
      <c r="O498" s="15"/>
      <c r="Q498" s="4"/>
    </row>
    <row r="499" spans="1:17" x14ac:dyDescent="0.25">
      <c r="A499" s="17"/>
      <c r="K499" s="15"/>
      <c r="O499" s="15"/>
      <c r="Q499" s="4"/>
    </row>
    <row r="500" spans="1:17" x14ac:dyDescent="0.25">
      <c r="A500" s="17"/>
      <c r="K500" s="15"/>
      <c r="O500" s="15"/>
      <c r="Q500" s="4"/>
    </row>
    <row r="501" spans="1:17" x14ac:dyDescent="0.25">
      <c r="A501" s="17"/>
      <c r="K501" s="15"/>
      <c r="O501" s="15"/>
      <c r="Q501" s="4"/>
    </row>
    <row r="502" spans="1:17" x14ac:dyDescent="0.25">
      <c r="A502" s="17"/>
      <c r="K502" s="15"/>
      <c r="O502" s="15"/>
      <c r="Q502" s="4"/>
    </row>
    <row r="503" spans="1:17" x14ac:dyDescent="0.25">
      <c r="A503" s="17"/>
      <c r="K503" s="15"/>
      <c r="O503" s="15"/>
      <c r="Q503" s="4"/>
    </row>
    <row r="504" spans="1:17" x14ac:dyDescent="0.25">
      <c r="A504" s="17"/>
      <c r="K504" s="15"/>
      <c r="O504" s="15"/>
      <c r="Q504" s="4"/>
    </row>
    <row r="505" spans="1:17" x14ac:dyDescent="0.25">
      <c r="A505" s="17"/>
      <c r="K505" s="15"/>
      <c r="O505" s="15"/>
      <c r="Q505" s="4"/>
    </row>
    <row r="506" spans="1:17" x14ac:dyDescent="0.25">
      <c r="A506" s="17"/>
      <c r="K506" s="15"/>
      <c r="O506" s="15"/>
      <c r="Q506" s="4"/>
    </row>
    <row r="507" spans="1:17" x14ac:dyDescent="0.25">
      <c r="A507" s="17"/>
      <c r="K507" s="15"/>
      <c r="O507" s="15"/>
      <c r="Q507" s="4"/>
    </row>
    <row r="508" spans="1:17" x14ac:dyDescent="0.25">
      <c r="A508" s="17"/>
      <c r="K508" s="15"/>
      <c r="O508" s="15"/>
      <c r="Q508" s="4"/>
    </row>
    <row r="509" spans="1:17" x14ac:dyDescent="0.25">
      <c r="A509" s="17"/>
      <c r="K509" s="15"/>
      <c r="O509" s="15"/>
      <c r="Q509" s="4"/>
    </row>
    <row r="510" spans="1:17" x14ac:dyDescent="0.25">
      <c r="A510" s="17"/>
      <c r="K510" s="15"/>
      <c r="O510" s="15"/>
      <c r="Q510" s="4"/>
    </row>
    <row r="511" spans="1:17" x14ac:dyDescent="0.25">
      <c r="A511" s="17"/>
      <c r="K511" s="15"/>
      <c r="O511" s="15"/>
      <c r="Q511" s="4"/>
    </row>
    <row r="512" spans="1:17" x14ac:dyDescent="0.25">
      <c r="A512" s="17"/>
      <c r="K512" s="15"/>
      <c r="O512" s="15"/>
      <c r="Q512" s="4"/>
    </row>
    <row r="513" spans="1:17" x14ac:dyDescent="0.25">
      <c r="A513" s="17"/>
      <c r="K513" s="15"/>
      <c r="O513" s="15"/>
      <c r="Q513" s="4"/>
    </row>
    <row r="514" spans="1:17" x14ac:dyDescent="0.25">
      <c r="A514" s="17"/>
      <c r="K514" s="15"/>
      <c r="O514" s="15"/>
      <c r="Q514" s="4"/>
    </row>
    <row r="515" spans="1:17" x14ac:dyDescent="0.25">
      <c r="A515" s="17"/>
      <c r="K515" s="15"/>
      <c r="O515" s="15"/>
      <c r="Q515" s="4"/>
    </row>
    <row r="516" spans="1:17" x14ac:dyDescent="0.25">
      <c r="A516" s="17"/>
      <c r="K516" s="15"/>
      <c r="O516" s="15"/>
      <c r="Q516" s="4"/>
    </row>
    <row r="517" spans="1:17" x14ac:dyDescent="0.25">
      <c r="A517" s="17"/>
      <c r="K517" s="15"/>
      <c r="O517" s="15"/>
      <c r="Q517" s="4"/>
    </row>
    <row r="518" spans="1:17" x14ac:dyDescent="0.25">
      <c r="A518" s="17"/>
      <c r="K518" s="15"/>
      <c r="O518" s="15"/>
      <c r="Q518" s="4"/>
    </row>
    <row r="519" spans="1:17" x14ac:dyDescent="0.25">
      <c r="A519" s="17"/>
      <c r="K519" s="15"/>
      <c r="O519" s="15"/>
      <c r="Q519" s="4"/>
    </row>
    <row r="520" spans="1:17" x14ac:dyDescent="0.25">
      <c r="A520" s="17"/>
      <c r="K520" s="15"/>
      <c r="O520" s="15"/>
      <c r="Q520" s="4"/>
    </row>
    <row r="521" spans="1:17" x14ac:dyDescent="0.25">
      <c r="A521" s="17"/>
      <c r="K521" s="15"/>
      <c r="O521" s="15"/>
      <c r="Q521" s="4"/>
    </row>
    <row r="522" spans="1:17" x14ac:dyDescent="0.25">
      <c r="A522" s="17"/>
      <c r="K522" s="15"/>
      <c r="O522" s="15"/>
      <c r="Q522" s="4"/>
    </row>
    <row r="523" spans="1:17" x14ac:dyDescent="0.25">
      <c r="A523" s="17"/>
      <c r="K523" s="15"/>
      <c r="O523" s="15"/>
      <c r="Q523" s="4"/>
    </row>
    <row r="524" spans="1:17" x14ac:dyDescent="0.25">
      <c r="A524" s="17"/>
      <c r="K524" s="15"/>
      <c r="O524" s="15"/>
      <c r="Q524" s="4"/>
    </row>
    <row r="525" spans="1:17" x14ac:dyDescent="0.25">
      <c r="A525" s="17"/>
      <c r="K525" s="15"/>
      <c r="O525" s="15"/>
      <c r="Q525" s="4"/>
    </row>
    <row r="526" spans="1:17" x14ac:dyDescent="0.25">
      <c r="A526" s="17"/>
      <c r="K526" s="15"/>
      <c r="O526" s="15"/>
      <c r="Q526" s="4"/>
    </row>
    <row r="527" spans="1:17" x14ac:dyDescent="0.25">
      <c r="A527" s="17"/>
      <c r="K527" s="15"/>
      <c r="O527" s="15"/>
      <c r="Q527" s="4"/>
    </row>
    <row r="528" spans="1:17" x14ac:dyDescent="0.25">
      <c r="A528" s="17"/>
      <c r="K528" s="15"/>
      <c r="O528" s="15"/>
      <c r="Q528" s="4"/>
    </row>
    <row r="529" spans="1:17" x14ac:dyDescent="0.25">
      <c r="A529" s="17"/>
      <c r="K529" s="15"/>
      <c r="O529" s="15"/>
      <c r="Q529" s="4"/>
    </row>
    <row r="530" spans="1:17" x14ac:dyDescent="0.25">
      <c r="A530" s="17"/>
      <c r="K530" s="15"/>
      <c r="O530" s="15"/>
      <c r="Q530" s="4"/>
    </row>
    <row r="531" spans="1:17" x14ac:dyDescent="0.25">
      <c r="A531" s="17"/>
      <c r="K531" s="15"/>
      <c r="O531" s="15"/>
      <c r="Q531" s="4"/>
    </row>
    <row r="532" spans="1:17" x14ac:dyDescent="0.25">
      <c r="A532" s="17"/>
      <c r="K532" s="15"/>
      <c r="O532" s="15"/>
      <c r="Q532" s="4"/>
    </row>
    <row r="533" spans="1:17" x14ac:dyDescent="0.25">
      <c r="A533" s="17"/>
      <c r="K533" s="15"/>
      <c r="O533" s="15"/>
      <c r="Q533" s="4"/>
    </row>
    <row r="534" spans="1:17" x14ac:dyDescent="0.25">
      <c r="A534" s="17"/>
      <c r="K534" s="15"/>
      <c r="O534" s="15"/>
      <c r="Q534" s="4"/>
    </row>
    <row r="535" spans="1:17" x14ac:dyDescent="0.25">
      <c r="A535" s="17"/>
      <c r="K535" s="15"/>
      <c r="O535" s="15"/>
      <c r="Q535" s="4"/>
    </row>
    <row r="536" spans="1:17" x14ac:dyDescent="0.25">
      <c r="A536" s="17"/>
      <c r="K536" s="15"/>
      <c r="O536" s="15"/>
      <c r="Q536" s="4"/>
    </row>
    <row r="537" spans="1:17" x14ac:dyDescent="0.25">
      <c r="A537" s="17"/>
      <c r="K537" s="15"/>
      <c r="O537" s="15"/>
      <c r="Q537" s="4"/>
    </row>
    <row r="538" spans="1:17" x14ac:dyDescent="0.25">
      <c r="A538" s="17"/>
      <c r="K538" s="15"/>
      <c r="O538" s="15"/>
      <c r="Q538" s="4"/>
    </row>
    <row r="539" spans="1:17" x14ac:dyDescent="0.25">
      <c r="A539" s="17"/>
      <c r="K539" s="15"/>
      <c r="O539" s="15"/>
      <c r="Q539" s="4"/>
    </row>
    <row r="540" spans="1:17" x14ac:dyDescent="0.25">
      <c r="A540" s="17"/>
      <c r="K540" s="15"/>
      <c r="O540" s="15"/>
      <c r="Q540" s="4"/>
    </row>
    <row r="541" spans="1:17" x14ac:dyDescent="0.25">
      <c r="A541" s="17"/>
      <c r="K541" s="15"/>
      <c r="O541" s="15"/>
      <c r="Q541" s="4"/>
    </row>
    <row r="542" spans="1:17" x14ac:dyDescent="0.25">
      <c r="A542" s="17"/>
      <c r="K542" s="15"/>
      <c r="O542" s="15"/>
      <c r="Q542" s="4"/>
    </row>
    <row r="543" spans="1:17" x14ac:dyDescent="0.25">
      <c r="A543" s="17"/>
      <c r="K543" s="15"/>
      <c r="O543" s="15"/>
      <c r="Q543" s="4"/>
    </row>
    <row r="544" spans="1:17" x14ac:dyDescent="0.25">
      <c r="A544" s="17"/>
      <c r="K544" s="15"/>
      <c r="O544" s="15"/>
      <c r="Q544" s="4"/>
    </row>
    <row r="545" spans="1:17" x14ac:dyDescent="0.25">
      <c r="A545" s="17"/>
      <c r="K545" s="15"/>
      <c r="O545" s="15"/>
      <c r="Q545" s="4"/>
    </row>
    <row r="546" spans="1:17" x14ac:dyDescent="0.25">
      <c r="A546" s="17"/>
      <c r="K546" s="15"/>
      <c r="O546" s="15"/>
      <c r="Q546" s="4"/>
    </row>
    <row r="547" spans="1:17" x14ac:dyDescent="0.25">
      <c r="A547" s="17"/>
      <c r="K547" s="15"/>
      <c r="O547" s="15"/>
      <c r="Q547" s="4"/>
    </row>
    <row r="548" spans="1:17" x14ac:dyDescent="0.25">
      <c r="A548" s="17"/>
      <c r="K548" s="15"/>
      <c r="O548" s="15"/>
      <c r="Q548" s="4"/>
    </row>
    <row r="549" spans="1:17" x14ac:dyDescent="0.25">
      <c r="A549" s="17"/>
      <c r="K549" s="15"/>
      <c r="O549" s="15"/>
      <c r="Q549" s="4"/>
    </row>
    <row r="550" spans="1:17" x14ac:dyDescent="0.25">
      <c r="A550" s="17"/>
      <c r="K550" s="15"/>
      <c r="O550" s="15"/>
      <c r="Q550" s="4"/>
    </row>
    <row r="551" spans="1:17" x14ac:dyDescent="0.25">
      <c r="A551" s="17"/>
      <c r="K551" s="15"/>
      <c r="O551" s="15"/>
      <c r="Q551" s="4"/>
    </row>
    <row r="552" spans="1:17" x14ac:dyDescent="0.25">
      <c r="A552" s="17"/>
      <c r="K552" s="15"/>
      <c r="O552" s="15"/>
      <c r="Q552" s="4"/>
    </row>
    <row r="553" spans="1:17" x14ac:dyDescent="0.25">
      <c r="A553" s="17"/>
      <c r="K553" s="15"/>
      <c r="O553" s="15"/>
      <c r="Q553" s="4"/>
    </row>
    <row r="554" spans="1:17" x14ac:dyDescent="0.25">
      <c r="A554" s="17"/>
      <c r="K554" s="15"/>
      <c r="O554" s="15"/>
      <c r="Q554" s="4"/>
    </row>
    <row r="555" spans="1:17" x14ac:dyDescent="0.25">
      <c r="A555" s="17"/>
      <c r="K555" s="15"/>
      <c r="O555" s="15"/>
      <c r="Q555" s="4"/>
    </row>
    <row r="556" spans="1:17" x14ac:dyDescent="0.25">
      <c r="A556" s="17"/>
      <c r="K556" s="15"/>
      <c r="O556" s="15"/>
      <c r="Q556" s="4"/>
    </row>
    <row r="557" spans="1:17" x14ac:dyDescent="0.25">
      <c r="A557" s="17"/>
      <c r="K557" s="15"/>
      <c r="O557" s="15"/>
      <c r="Q557" s="4"/>
    </row>
    <row r="558" spans="1:17" x14ac:dyDescent="0.25">
      <c r="A558" s="17"/>
      <c r="K558" s="15"/>
      <c r="O558" s="15"/>
      <c r="Q558" s="4"/>
    </row>
    <row r="559" spans="1:17" x14ac:dyDescent="0.25">
      <c r="A559" s="17"/>
      <c r="K559" s="15"/>
      <c r="O559" s="15"/>
      <c r="Q559" s="4"/>
    </row>
    <row r="560" spans="1:17" x14ac:dyDescent="0.25">
      <c r="A560" s="17"/>
      <c r="K560" s="15"/>
      <c r="O560" s="15"/>
      <c r="Q560" s="4"/>
    </row>
    <row r="561" spans="1:17" x14ac:dyDescent="0.25">
      <c r="A561" s="17"/>
      <c r="K561" s="15"/>
      <c r="O561" s="15"/>
      <c r="Q561" s="4"/>
    </row>
    <row r="562" spans="1:17" x14ac:dyDescent="0.25">
      <c r="A562" s="17"/>
      <c r="K562" s="15"/>
      <c r="O562" s="15"/>
      <c r="Q562" s="4"/>
    </row>
    <row r="563" spans="1:17" x14ac:dyDescent="0.25">
      <c r="A563" s="17"/>
      <c r="K563" s="15"/>
      <c r="O563" s="15"/>
      <c r="Q563" s="4"/>
    </row>
    <row r="564" spans="1:17" x14ac:dyDescent="0.25">
      <c r="A564" s="17"/>
      <c r="K564" s="15"/>
      <c r="O564" s="15"/>
      <c r="Q564" s="4"/>
    </row>
    <row r="565" spans="1:17" x14ac:dyDescent="0.25">
      <c r="A565" s="17"/>
      <c r="K565" s="15"/>
      <c r="O565" s="15"/>
      <c r="Q565" s="4"/>
    </row>
    <row r="566" spans="1:17" x14ac:dyDescent="0.25">
      <c r="A566" s="17"/>
      <c r="K566" s="15"/>
      <c r="O566" s="15"/>
      <c r="Q566" s="4"/>
    </row>
    <row r="567" spans="1:17" x14ac:dyDescent="0.25">
      <c r="A567" s="17"/>
      <c r="K567" s="15"/>
      <c r="O567" s="15"/>
      <c r="Q567" s="4"/>
    </row>
    <row r="568" spans="1:17" x14ac:dyDescent="0.25">
      <c r="A568" s="17"/>
      <c r="K568" s="15"/>
      <c r="O568" s="15"/>
      <c r="Q568" s="4"/>
    </row>
    <row r="569" spans="1:17" x14ac:dyDescent="0.25">
      <c r="A569" s="17"/>
      <c r="K569" s="15"/>
      <c r="O569" s="15"/>
      <c r="Q569" s="4"/>
    </row>
    <row r="570" spans="1:17" x14ac:dyDescent="0.25">
      <c r="A570" s="17"/>
      <c r="K570" s="15"/>
      <c r="O570" s="15"/>
      <c r="Q570" s="4"/>
    </row>
    <row r="571" spans="1:17" x14ac:dyDescent="0.25">
      <c r="A571" s="17"/>
      <c r="K571" s="15"/>
      <c r="O571" s="15"/>
      <c r="Q571" s="4"/>
    </row>
    <row r="572" spans="1:17" x14ac:dyDescent="0.25">
      <c r="A572" s="17"/>
      <c r="K572" s="15"/>
      <c r="O572" s="15"/>
      <c r="Q572" s="4"/>
    </row>
    <row r="573" spans="1:17" x14ac:dyDescent="0.25">
      <c r="A573" s="17"/>
      <c r="K573" s="15"/>
      <c r="O573" s="15"/>
      <c r="Q573" s="4"/>
    </row>
    <row r="574" spans="1:17" x14ac:dyDescent="0.25">
      <c r="A574" s="17"/>
      <c r="K574" s="15"/>
      <c r="O574" s="15"/>
      <c r="Q574" s="4"/>
    </row>
    <row r="575" spans="1:17" x14ac:dyDescent="0.25">
      <c r="A575" s="17"/>
      <c r="K575" s="15"/>
      <c r="O575" s="15"/>
      <c r="Q575" s="4"/>
    </row>
    <row r="576" spans="1:17" x14ac:dyDescent="0.25">
      <c r="A576" s="17"/>
      <c r="K576" s="15"/>
      <c r="O576" s="15"/>
      <c r="Q576" s="4"/>
    </row>
    <row r="577" spans="1:17" x14ac:dyDescent="0.25">
      <c r="A577" s="17"/>
      <c r="K577" s="15"/>
      <c r="O577" s="15"/>
      <c r="Q577" s="4"/>
    </row>
    <row r="578" spans="1:17" x14ac:dyDescent="0.25">
      <c r="A578" s="17"/>
      <c r="K578" s="15"/>
      <c r="O578" s="15"/>
      <c r="Q578" s="4"/>
    </row>
    <row r="579" spans="1:17" x14ac:dyDescent="0.25">
      <c r="A579" s="17"/>
      <c r="K579" s="15"/>
      <c r="O579" s="15"/>
      <c r="Q579" s="4"/>
    </row>
    <row r="580" spans="1:17" x14ac:dyDescent="0.25">
      <c r="A580" s="17"/>
      <c r="K580" s="15"/>
      <c r="O580" s="15"/>
      <c r="Q580" s="4"/>
    </row>
    <row r="581" spans="1:17" x14ac:dyDescent="0.25">
      <c r="A581" s="17"/>
      <c r="K581" s="15"/>
      <c r="O581" s="15"/>
      <c r="Q581" s="4"/>
    </row>
    <row r="582" spans="1:17" x14ac:dyDescent="0.25">
      <c r="A582" s="17"/>
      <c r="K582" s="15"/>
      <c r="O582" s="15"/>
      <c r="Q582" s="4"/>
    </row>
    <row r="583" spans="1:17" x14ac:dyDescent="0.25">
      <c r="A583" s="17"/>
      <c r="K583" s="15"/>
      <c r="O583" s="15"/>
      <c r="Q583" s="4"/>
    </row>
    <row r="584" spans="1:17" x14ac:dyDescent="0.25">
      <c r="A584" s="17"/>
      <c r="K584" s="15"/>
      <c r="O584" s="15"/>
      <c r="Q584" s="4"/>
    </row>
    <row r="585" spans="1:17" x14ac:dyDescent="0.25">
      <c r="A585" s="17"/>
      <c r="K585" s="15"/>
      <c r="O585" s="15"/>
      <c r="Q585" s="4"/>
    </row>
    <row r="586" spans="1:17" x14ac:dyDescent="0.25">
      <c r="A586" s="17"/>
      <c r="K586" s="15"/>
      <c r="O586" s="15"/>
      <c r="Q586" s="4"/>
    </row>
    <row r="587" spans="1:17" x14ac:dyDescent="0.25">
      <c r="A587" s="17"/>
      <c r="K587" s="15"/>
      <c r="O587" s="15"/>
      <c r="Q587" s="4"/>
    </row>
    <row r="588" spans="1:17" x14ac:dyDescent="0.25">
      <c r="A588" s="17"/>
      <c r="K588" s="15"/>
      <c r="O588" s="15"/>
      <c r="Q588" s="4"/>
    </row>
    <row r="589" spans="1:17" x14ac:dyDescent="0.25">
      <c r="A589" s="17"/>
      <c r="K589" s="15"/>
      <c r="O589" s="15"/>
      <c r="Q589" s="4"/>
    </row>
    <row r="590" spans="1:17" x14ac:dyDescent="0.25">
      <c r="A590" s="17"/>
      <c r="K590" s="15"/>
      <c r="O590" s="15"/>
      <c r="Q590" s="4"/>
    </row>
    <row r="591" spans="1:17" x14ac:dyDescent="0.25">
      <c r="A591" s="17"/>
      <c r="K591" s="15"/>
      <c r="O591" s="15"/>
      <c r="Q591" s="4"/>
    </row>
    <row r="592" spans="1:17" x14ac:dyDescent="0.25">
      <c r="A592" s="17"/>
      <c r="K592" s="15"/>
      <c r="O592" s="15"/>
      <c r="Q592" s="4"/>
    </row>
    <row r="593" spans="1:17" x14ac:dyDescent="0.25">
      <c r="A593" s="17"/>
      <c r="K593" s="15"/>
      <c r="O593" s="15"/>
      <c r="Q593" s="4"/>
    </row>
    <row r="594" spans="1:17" x14ac:dyDescent="0.25">
      <c r="A594" s="17"/>
      <c r="K594" s="15"/>
      <c r="O594" s="15"/>
      <c r="Q594" s="4"/>
    </row>
    <row r="595" spans="1:17" x14ac:dyDescent="0.25">
      <c r="A595" s="17"/>
      <c r="K595" s="15"/>
      <c r="O595" s="15"/>
      <c r="Q595" s="4"/>
    </row>
    <row r="596" spans="1:17" x14ac:dyDescent="0.25">
      <c r="A596" s="17"/>
      <c r="K596" s="15"/>
      <c r="O596" s="15"/>
      <c r="Q596" s="4"/>
    </row>
    <row r="597" spans="1:17" x14ac:dyDescent="0.25">
      <c r="A597" s="17"/>
      <c r="K597" s="15"/>
      <c r="O597" s="15"/>
      <c r="Q597" s="4"/>
    </row>
    <row r="598" spans="1:17" x14ac:dyDescent="0.25">
      <c r="A598" s="17"/>
      <c r="K598" s="15"/>
      <c r="O598" s="15"/>
      <c r="Q598" s="4"/>
    </row>
    <row r="599" spans="1:17" x14ac:dyDescent="0.25">
      <c r="A599" s="17"/>
      <c r="K599" s="15"/>
      <c r="O599" s="15"/>
      <c r="Q599" s="4"/>
    </row>
    <row r="600" spans="1:17" x14ac:dyDescent="0.25">
      <c r="A600" s="17"/>
      <c r="K600" s="15"/>
      <c r="O600" s="15"/>
      <c r="Q600" s="4"/>
    </row>
    <row r="601" spans="1:17" x14ac:dyDescent="0.25">
      <c r="A601" s="17"/>
      <c r="K601" s="15"/>
      <c r="O601" s="15"/>
      <c r="Q601" s="4"/>
    </row>
    <row r="602" spans="1:17" x14ac:dyDescent="0.25">
      <c r="A602" s="17"/>
      <c r="K602" s="15"/>
      <c r="O602" s="15"/>
      <c r="Q602" s="4"/>
    </row>
    <row r="603" spans="1:17" x14ac:dyDescent="0.25">
      <c r="A603" s="17"/>
      <c r="K603" s="15"/>
      <c r="O603" s="15"/>
      <c r="Q603" s="4"/>
    </row>
    <row r="604" spans="1:17" x14ac:dyDescent="0.25">
      <c r="A604" s="17"/>
      <c r="K604" s="15"/>
      <c r="O604" s="15"/>
      <c r="Q604" s="4"/>
    </row>
    <row r="605" spans="1:17" x14ac:dyDescent="0.25">
      <c r="A605" s="17"/>
      <c r="K605" s="15"/>
      <c r="O605" s="15"/>
      <c r="Q605" s="4"/>
    </row>
    <row r="606" spans="1:17" x14ac:dyDescent="0.25">
      <c r="A606" s="17"/>
      <c r="K606" s="15"/>
      <c r="O606" s="15"/>
      <c r="Q606" s="4"/>
    </row>
    <row r="607" spans="1:17" x14ac:dyDescent="0.25">
      <c r="A607" s="17"/>
      <c r="K607" s="15"/>
      <c r="O607" s="15"/>
      <c r="Q607" s="4"/>
    </row>
    <row r="608" spans="1:17" x14ac:dyDescent="0.25">
      <c r="A608" s="17"/>
      <c r="K608" s="15"/>
      <c r="O608" s="15"/>
      <c r="Q608" s="4"/>
    </row>
    <row r="609" spans="1:17" x14ac:dyDescent="0.25">
      <c r="A609" s="17"/>
      <c r="K609" s="15"/>
      <c r="O609" s="15"/>
      <c r="Q609" s="4"/>
    </row>
    <row r="610" spans="1:17" x14ac:dyDescent="0.25">
      <c r="A610" s="17"/>
      <c r="K610" s="15"/>
      <c r="O610" s="15"/>
      <c r="Q610" s="4"/>
    </row>
    <row r="611" spans="1:17" x14ac:dyDescent="0.25">
      <c r="A611" s="17"/>
      <c r="K611" s="15"/>
      <c r="O611" s="15"/>
      <c r="Q611" s="4"/>
    </row>
    <row r="612" spans="1:17" x14ac:dyDescent="0.25">
      <c r="A612" s="17"/>
      <c r="K612" s="15"/>
      <c r="O612" s="15"/>
      <c r="Q612" s="4"/>
    </row>
    <row r="613" spans="1:17" x14ac:dyDescent="0.25">
      <c r="A613" s="17"/>
      <c r="K613" s="15"/>
      <c r="O613" s="15"/>
      <c r="Q613" s="4"/>
    </row>
    <row r="614" spans="1:17" x14ac:dyDescent="0.25">
      <c r="A614" s="17"/>
      <c r="K614" s="15"/>
      <c r="O614" s="15"/>
      <c r="Q614" s="4"/>
    </row>
    <row r="615" spans="1:17" x14ac:dyDescent="0.25">
      <c r="A615" s="17"/>
      <c r="K615" s="15"/>
      <c r="O615" s="15"/>
      <c r="Q615" s="4"/>
    </row>
    <row r="616" spans="1:17" x14ac:dyDescent="0.25">
      <c r="A616" s="17"/>
      <c r="K616" s="15"/>
      <c r="O616" s="15"/>
      <c r="Q616" s="4"/>
    </row>
    <row r="617" spans="1:17" x14ac:dyDescent="0.25">
      <c r="A617" s="17"/>
      <c r="K617" s="15"/>
      <c r="O617" s="15"/>
      <c r="Q617" s="4"/>
    </row>
    <row r="618" spans="1:17" x14ac:dyDescent="0.25">
      <c r="A618" s="17"/>
      <c r="K618" s="15"/>
      <c r="O618" s="15"/>
      <c r="Q618" s="4"/>
    </row>
    <row r="619" spans="1:17" x14ac:dyDescent="0.25">
      <c r="A619" s="17"/>
      <c r="K619" s="15"/>
      <c r="O619" s="15"/>
      <c r="Q619" s="4"/>
    </row>
    <row r="620" spans="1:17" x14ac:dyDescent="0.25">
      <c r="A620" s="17"/>
      <c r="K620" s="15"/>
      <c r="O620" s="15"/>
      <c r="Q620" s="4"/>
    </row>
    <row r="621" spans="1:17" x14ac:dyDescent="0.25">
      <c r="A621" s="17"/>
      <c r="K621" s="15"/>
      <c r="O621" s="15"/>
      <c r="Q621" s="4"/>
    </row>
    <row r="622" spans="1:17" x14ac:dyDescent="0.25">
      <c r="A622" s="17"/>
      <c r="K622" s="15"/>
      <c r="O622" s="15"/>
      <c r="Q622" s="4"/>
    </row>
    <row r="623" spans="1:17" x14ac:dyDescent="0.25">
      <c r="A623" s="17"/>
      <c r="K623" s="15"/>
      <c r="O623" s="15"/>
      <c r="Q623" s="4"/>
    </row>
    <row r="624" spans="1:17" x14ac:dyDescent="0.25">
      <c r="A624" s="17"/>
      <c r="K624" s="15"/>
      <c r="O624" s="15"/>
      <c r="Q624" s="4"/>
    </row>
    <row r="625" spans="1:17" x14ac:dyDescent="0.25">
      <c r="A625" s="17"/>
      <c r="K625" s="15"/>
      <c r="O625" s="15"/>
      <c r="Q625" s="4"/>
    </row>
    <row r="626" spans="1:17" x14ac:dyDescent="0.25">
      <c r="A626" s="17"/>
      <c r="K626" s="15"/>
      <c r="O626" s="15"/>
      <c r="Q626" s="4"/>
    </row>
    <row r="627" spans="1:17" x14ac:dyDescent="0.25">
      <c r="A627" s="17"/>
      <c r="K627" s="15"/>
      <c r="O627" s="15"/>
      <c r="Q627" s="4"/>
    </row>
    <row r="628" spans="1:17" x14ac:dyDescent="0.25">
      <c r="A628" s="17"/>
      <c r="K628" s="15"/>
      <c r="O628" s="15"/>
      <c r="Q628" s="4"/>
    </row>
    <row r="629" spans="1:17" x14ac:dyDescent="0.25">
      <c r="A629" s="17"/>
      <c r="K629" s="15"/>
      <c r="O629" s="15"/>
      <c r="Q629" s="4"/>
    </row>
    <row r="630" spans="1:17" x14ac:dyDescent="0.25">
      <c r="A630" s="17"/>
      <c r="K630" s="15"/>
      <c r="O630" s="15"/>
      <c r="Q630" s="4"/>
    </row>
    <row r="631" spans="1:17" x14ac:dyDescent="0.25">
      <c r="A631" s="17"/>
      <c r="K631" s="15"/>
      <c r="O631" s="15"/>
      <c r="Q631" s="4"/>
    </row>
    <row r="632" spans="1:17" x14ac:dyDescent="0.25">
      <c r="A632" s="17"/>
      <c r="K632" s="15"/>
      <c r="O632" s="15"/>
      <c r="Q632" s="4"/>
    </row>
    <row r="633" spans="1:17" x14ac:dyDescent="0.25">
      <c r="A633" s="17"/>
      <c r="K633" s="15"/>
      <c r="O633" s="15"/>
      <c r="Q633" s="4"/>
    </row>
    <row r="634" spans="1:17" x14ac:dyDescent="0.25">
      <c r="A634" s="17"/>
      <c r="K634" s="15"/>
      <c r="O634" s="15"/>
      <c r="Q634" s="4"/>
    </row>
    <row r="635" spans="1:17" x14ac:dyDescent="0.25">
      <c r="A635" s="17"/>
      <c r="K635" s="15"/>
      <c r="O635" s="15"/>
      <c r="Q635" s="4"/>
    </row>
    <row r="636" spans="1:17" x14ac:dyDescent="0.25">
      <c r="A636" s="17"/>
      <c r="K636" s="15"/>
      <c r="O636" s="15"/>
      <c r="Q636" s="4"/>
    </row>
    <row r="637" spans="1:17" x14ac:dyDescent="0.25">
      <c r="A637" s="17"/>
      <c r="K637" s="15"/>
      <c r="O637" s="15"/>
      <c r="Q637" s="4"/>
    </row>
    <row r="638" spans="1:17" x14ac:dyDescent="0.25">
      <c r="A638" s="17"/>
      <c r="K638" s="15"/>
      <c r="O638" s="15"/>
      <c r="Q638" s="4"/>
    </row>
    <row r="639" spans="1:17" x14ac:dyDescent="0.25">
      <c r="A639" s="17"/>
      <c r="K639" s="15"/>
      <c r="O639" s="15"/>
      <c r="Q639" s="4"/>
    </row>
    <row r="640" spans="1:17" x14ac:dyDescent="0.25">
      <c r="A640" s="17"/>
      <c r="K640" s="15"/>
      <c r="O640" s="15"/>
      <c r="Q640" s="4"/>
    </row>
    <row r="641" spans="1:17" x14ac:dyDescent="0.25">
      <c r="A641" s="17"/>
      <c r="K641" s="15"/>
      <c r="O641" s="15"/>
      <c r="Q641" s="4"/>
    </row>
    <row r="642" spans="1:17" x14ac:dyDescent="0.25">
      <c r="A642" s="17"/>
      <c r="K642" s="15"/>
      <c r="O642" s="15"/>
      <c r="Q642" s="4"/>
    </row>
    <row r="643" spans="1:17" x14ac:dyDescent="0.25">
      <c r="A643" s="17"/>
      <c r="K643" s="15"/>
      <c r="O643" s="15"/>
      <c r="Q643" s="4"/>
    </row>
    <row r="644" spans="1:17" x14ac:dyDescent="0.25">
      <c r="A644" s="17"/>
      <c r="K644" s="15"/>
      <c r="O644" s="15"/>
      <c r="Q644" s="4"/>
    </row>
    <row r="645" spans="1:17" x14ac:dyDescent="0.25">
      <c r="A645" s="17"/>
      <c r="K645" s="15"/>
      <c r="O645" s="15"/>
      <c r="Q645" s="4"/>
    </row>
    <row r="646" spans="1:17" x14ac:dyDescent="0.25">
      <c r="A646" s="17"/>
      <c r="K646" s="15"/>
      <c r="O646" s="15"/>
      <c r="Q646" s="4"/>
    </row>
    <row r="647" spans="1:17" x14ac:dyDescent="0.25">
      <c r="A647" s="17"/>
      <c r="K647" s="15"/>
      <c r="O647" s="15"/>
      <c r="Q647" s="4"/>
    </row>
    <row r="648" spans="1:17" x14ac:dyDescent="0.25">
      <c r="A648" s="17"/>
      <c r="K648" s="15"/>
      <c r="O648" s="15"/>
      <c r="Q648" s="4"/>
    </row>
    <row r="649" spans="1:17" x14ac:dyDescent="0.25">
      <c r="A649" s="17"/>
      <c r="K649" s="15"/>
      <c r="O649" s="15"/>
      <c r="Q649" s="4"/>
    </row>
    <row r="650" spans="1:17" x14ac:dyDescent="0.25">
      <c r="A650" s="17"/>
      <c r="K650" s="15"/>
      <c r="O650" s="15"/>
      <c r="Q650" s="4"/>
    </row>
    <row r="651" spans="1:17" x14ac:dyDescent="0.25">
      <c r="A651" s="17"/>
      <c r="K651" s="15"/>
      <c r="O651" s="15"/>
      <c r="Q651" s="4"/>
    </row>
    <row r="652" spans="1:17" x14ac:dyDescent="0.25">
      <c r="A652" s="17"/>
      <c r="K652" s="15"/>
      <c r="O652" s="15"/>
      <c r="Q652" s="4"/>
    </row>
    <row r="653" spans="1:17" x14ac:dyDescent="0.25">
      <c r="A653" s="17"/>
      <c r="K653" s="15"/>
      <c r="O653" s="15"/>
      <c r="Q653" s="4"/>
    </row>
    <row r="654" spans="1:17" x14ac:dyDescent="0.25">
      <c r="A654" s="17"/>
      <c r="K654" s="15"/>
      <c r="O654" s="15"/>
      <c r="Q654" s="4"/>
    </row>
    <row r="655" spans="1:17" x14ac:dyDescent="0.25">
      <c r="A655" s="17"/>
      <c r="K655" s="15"/>
      <c r="O655" s="15"/>
      <c r="Q655" s="4"/>
    </row>
    <row r="656" spans="1:17" x14ac:dyDescent="0.25">
      <c r="A656" s="17"/>
      <c r="K656" s="15"/>
      <c r="O656" s="15"/>
      <c r="Q656" s="4"/>
    </row>
    <row r="657" spans="1:17" x14ac:dyDescent="0.25">
      <c r="A657" s="17"/>
      <c r="K657" s="15"/>
      <c r="O657" s="15"/>
      <c r="Q657" s="4"/>
    </row>
    <row r="658" spans="1:17" x14ac:dyDescent="0.25">
      <c r="A658" s="17"/>
      <c r="K658" s="15"/>
      <c r="O658" s="15"/>
      <c r="Q658" s="4"/>
    </row>
    <row r="659" spans="1:17" x14ac:dyDescent="0.25">
      <c r="A659" s="17"/>
      <c r="K659" s="15"/>
      <c r="O659" s="15"/>
      <c r="Q659" s="4"/>
    </row>
    <row r="660" spans="1:17" x14ac:dyDescent="0.25">
      <c r="A660" s="17"/>
      <c r="K660" s="15"/>
      <c r="O660" s="15"/>
      <c r="Q660" s="4"/>
    </row>
    <row r="661" spans="1:17" x14ac:dyDescent="0.25">
      <c r="A661" s="17"/>
      <c r="K661" s="15"/>
      <c r="O661" s="15"/>
      <c r="Q661" s="4"/>
    </row>
    <row r="662" spans="1:17" x14ac:dyDescent="0.25">
      <c r="A662" s="17"/>
      <c r="K662" s="15"/>
      <c r="O662" s="15"/>
      <c r="Q662" s="4"/>
    </row>
    <row r="663" spans="1:17" x14ac:dyDescent="0.25">
      <c r="A663" s="17"/>
      <c r="K663" s="15"/>
      <c r="O663" s="15"/>
      <c r="Q663" s="4"/>
    </row>
    <row r="664" spans="1:17" x14ac:dyDescent="0.25">
      <c r="A664" s="17"/>
      <c r="K664" s="15"/>
      <c r="O664" s="15"/>
      <c r="Q664" s="4"/>
    </row>
    <row r="665" spans="1:17" x14ac:dyDescent="0.25">
      <c r="A665" s="17"/>
      <c r="K665" s="15"/>
      <c r="O665" s="15"/>
      <c r="Q665" s="4"/>
    </row>
    <row r="666" spans="1:17" x14ac:dyDescent="0.25">
      <c r="A666" s="17"/>
      <c r="K666" s="15"/>
      <c r="O666" s="15"/>
      <c r="Q666" s="4"/>
    </row>
    <row r="667" spans="1:17" x14ac:dyDescent="0.25">
      <c r="A667" s="17"/>
      <c r="K667" s="15"/>
      <c r="O667" s="15"/>
      <c r="Q667" s="4"/>
    </row>
    <row r="668" spans="1:17" x14ac:dyDescent="0.25">
      <c r="A668" s="17"/>
      <c r="K668" s="15"/>
      <c r="O668" s="15"/>
      <c r="Q668" s="4"/>
    </row>
    <row r="669" spans="1:17" x14ac:dyDescent="0.25">
      <c r="A669" s="17"/>
      <c r="K669" s="15"/>
      <c r="O669" s="15"/>
      <c r="Q669" s="4"/>
    </row>
    <row r="670" spans="1:17" x14ac:dyDescent="0.25">
      <c r="A670" s="17"/>
      <c r="K670" s="15"/>
      <c r="O670" s="15"/>
      <c r="Q670" s="4"/>
    </row>
    <row r="671" spans="1:17" x14ac:dyDescent="0.25">
      <c r="A671" s="17"/>
      <c r="K671" s="15"/>
      <c r="O671" s="15"/>
      <c r="Q671" s="4"/>
    </row>
    <row r="672" spans="1:17" x14ac:dyDescent="0.25">
      <c r="A672" s="17"/>
      <c r="K672" s="15"/>
      <c r="O672" s="15"/>
      <c r="Q672" s="4"/>
    </row>
    <row r="673" spans="1:17" x14ac:dyDescent="0.25">
      <c r="A673" s="17"/>
      <c r="K673" s="15"/>
      <c r="O673" s="15"/>
      <c r="Q673" s="4"/>
    </row>
    <row r="674" spans="1:17" x14ac:dyDescent="0.25">
      <c r="A674" s="17"/>
      <c r="K674" s="15"/>
      <c r="O674" s="15"/>
      <c r="Q674" s="4"/>
    </row>
    <row r="675" spans="1:17" x14ac:dyDescent="0.25">
      <c r="A675" s="17"/>
      <c r="K675" s="15"/>
      <c r="O675" s="15"/>
      <c r="Q675" s="4"/>
    </row>
    <row r="676" spans="1:17" x14ac:dyDescent="0.25">
      <c r="A676" s="17"/>
      <c r="K676" s="15"/>
      <c r="O676" s="15"/>
      <c r="Q676" s="4"/>
    </row>
    <row r="677" spans="1:17" x14ac:dyDescent="0.25">
      <c r="A677" s="17"/>
      <c r="K677" s="15"/>
      <c r="O677" s="15"/>
      <c r="Q677" s="4"/>
    </row>
    <row r="678" spans="1:17" x14ac:dyDescent="0.25">
      <c r="A678" s="17"/>
      <c r="K678" s="15"/>
      <c r="O678" s="15"/>
      <c r="Q678" s="4"/>
    </row>
    <row r="679" spans="1:17" x14ac:dyDescent="0.25">
      <c r="A679" s="17"/>
      <c r="K679" s="15"/>
      <c r="O679" s="15"/>
      <c r="Q679" s="4"/>
    </row>
    <row r="680" spans="1:17" x14ac:dyDescent="0.25">
      <c r="A680" s="17"/>
      <c r="K680" s="15"/>
      <c r="O680" s="15"/>
      <c r="Q680" s="4"/>
    </row>
    <row r="681" spans="1:17" x14ac:dyDescent="0.25">
      <c r="A681" s="17"/>
      <c r="K681" s="15"/>
      <c r="O681" s="15"/>
      <c r="Q681" s="4"/>
    </row>
    <row r="682" spans="1:17" x14ac:dyDescent="0.25">
      <c r="A682" s="17"/>
      <c r="K682" s="15"/>
      <c r="O682" s="15"/>
      <c r="Q682" s="4"/>
    </row>
    <row r="683" spans="1:17" x14ac:dyDescent="0.25">
      <c r="A683" s="17"/>
      <c r="K683" s="15"/>
      <c r="O683" s="15"/>
      <c r="Q683" s="4"/>
    </row>
    <row r="684" spans="1:17" x14ac:dyDescent="0.25">
      <c r="A684" s="17"/>
      <c r="K684" s="15"/>
      <c r="O684" s="15"/>
      <c r="Q684" s="4"/>
    </row>
    <row r="685" spans="1:17" x14ac:dyDescent="0.25">
      <c r="A685" s="17"/>
      <c r="K685" s="15"/>
      <c r="O685" s="15"/>
      <c r="Q685" s="4"/>
    </row>
    <row r="686" spans="1:17" x14ac:dyDescent="0.25">
      <c r="A686" s="17"/>
      <c r="K686" s="15"/>
      <c r="O686" s="15"/>
      <c r="Q686" s="4"/>
    </row>
    <row r="687" spans="1:17" x14ac:dyDescent="0.25">
      <c r="A687" s="17"/>
      <c r="K687" s="15"/>
      <c r="O687" s="15"/>
      <c r="Q687" s="4"/>
    </row>
    <row r="688" spans="1:17" x14ac:dyDescent="0.25">
      <c r="A688" s="17"/>
      <c r="K688" s="15"/>
      <c r="O688" s="15"/>
      <c r="Q688" s="4"/>
    </row>
    <row r="689" spans="1:17" x14ac:dyDescent="0.25">
      <c r="A689" s="17"/>
      <c r="K689" s="15"/>
      <c r="O689" s="15"/>
      <c r="Q689" s="4"/>
    </row>
    <row r="690" spans="1:17" x14ac:dyDescent="0.25">
      <c r="A690" s="17"/>
      <c r="K690" s="15"/>
      <c r="O690" s="15"/>
      <c r="Q690" s="4"/>
    </row>
    <row r="691" spans="1:17" x14ac:dyDescent="0.25">
      <c r="A691" s="17"/>
      <c r="K691" s="15"/>
      <c r="O691" s="15"/>
      <c r="Q691" s="4"/>
    </row>
    <row r="692" spans="1:17" x14ac:dyDescent="0.25">
      <c r="A692" s="17"/>
      <c r="K692" s="15"/>
      <c r="O692" s="15"/>
      <c r="Q692" s="4"/>
    </row>
    <row r="693" spans="1:17" x14ac:dyDescent="0.25">
      <c r="A693" s="17"/>
      <c r="K693" s="15"/>
      <c r="O693" s="15"/>
      <c r="Q693" s="4"/>
    </row>
    <row r="694" spans="1:17" x14ac:dyDescent="0.25">
      <c r="A694" s="17"/>
      <c r="K694" s="15"/>
      <c r="O694" s="15"/>
      <c r="Q694" s="4"/>
    </row>
    <row r="695" spans="1:17" x14ac:dyDescent="0.25">
      <c r="A695" s="17"/>
      <c r="K695" s="15"/>
      <c r="O695" s="15"/>
      <c r="Q695" s="4"/>
    </row>
    <row r="696" spans="1:17" x14ac:dyDescent="0.25">
      <c r="A696" s="17"/>
      <c r="K696" s="15"/>
      <c r="O696" s="15"/>
      <c r="Q696" s="4"/>
    </row>
    <row r="697" spans="1:17" x14ac:dyDescent="0.25">
      <c r="A697" s="17"/>
      <c r="K697" s="15"/>
      <c r="O697" s="15"/>
      <c r="Q697" s="4"/>
    </row>
    <row r="698" spans="1:17" x14ac:dyDescent="0.25">
      <c r="A698" s="17"/>
      <c r="K698" s="15"/>
      <c r="O698" s="15"/>
      <c r="Q698" s="4"/>
    </row>
    <row r="699" spans="1:17" x14ac:dyDescent="0.25">
      <c r="A699" s="17"/>
      <c r="K699" s="15"/>
      <c r="O699" s="15"/>
      <c r="Q699" s="4"/>
    </row>
    <row r="700" spans="1:17" x14ac:dyDescent="0.25">
      <c r="A700" s="17"/>
      <c r="K700" s="15"/>
      <c r="O700" s="15"/>
      <c r="Q700" s="4"/>
    </row>
    <row r="701" spans="1:17" x14ac:dyDescent="0.25">
      <c r="A701" s="17"/>
      <c r="K701" s="15"/>
      <c r="O701" s="15"/>
      <c r="Q701" s="4"/>
    </row>
    <row r="702" spans="1:17" x14ac:dyDescent="0.25">
      <c r="A702" s="17"/>
      <c r="K702" s="15"/>
      <c r="O702" s="15"/>
      <c r="Q702" s="4"/>
    </row>
    <row r="703" spans="1:17" x14ac:dyDescent="0.25">
      <c r="A703" s="17"/>
      <c r="K703" s="15"/>
      <c r="O703" s="15"/>
      <c r="Q703" s="4"/>
    </row>
    <row r="704" spans="1:17" x14ac:dyDescent="0.25">
      <c r="A704" s="17"/>
      <c r="K704" s="15"/>
      <c r="O704" s="15"/>
      <c r="Q704" s="4"/>
    </row>
    <row r="705" spans="1:17" x14ac:dyDescent="0.25">
      <c r="A705" s="17"/>
      <c r="K705" s="15"/>
      <c r="O705" s="15"/>
      <c r="Q705" s="4"/>
    </row>
    <row r="706" spans="1:17" x14ac:dyDescent="0.25">
      <c r="A706" s="17"/>
      <c r="K706" s="15"/>
      <c r="O706" s="15"/>
      <c r="Q706" s="4"/>
    </row>
    <row r="707" spans="1:17" x14ac:dyDescent="0.25">
      <c r="A707" s="17"/>
      <c r="K707" s="15"/>
      <c r="O707" s="15"/>
      <c r="Q707" s="4"/>
    </row>
    <row r="708" spans="1:17" x14ac:dyDescent="0.25">
      <c r="A708" s="17"/>
      <c r="K708" s="15"/>
      <c r="O708" s="15"/>
      <c r="Q708" s="4"/>
    </row>
    <row r="709" spans="1:17" x14ac:dyDescent="0.25">
      <c r="A709" s="17"/>
      <c r="K709" s="15"/>
      <c r="O709" s="15"/>
      <c r="Q709" s="4"/>
    </row>
    <row r="710" spans="1:17" x14ac:dyDescent="0.25">
      <c r="A710" s="17"/>
      <c r="K710" s="15"/>
      <c r="O710" s="15"/>
      <c r="Q710" s="4"/>
    </row>
    <row r="711" spans="1:17" x14ac:dyDescent="0.25">
      <c r="A711" s="17"/>
      <c r="K711" s="15"/>
      <c r="O711" s="15"/>
      <c r="Q711" s="4"/>
    </row>
    <row r="712" spans="1:17" x14ac:dyDescent="0.25">
      <c r="A712" s="17"/>
      <c r="K712" s="15"/>
      <c r="O712" s="15"/>
      <c r="Q712" s="4"/>
    </row>
    <row r="713" spans="1:17" x14ac:dyDescent="0.25">
      <c r="A713" s="17"/>
      <c r="K713" s="15"/>
      <c r="O713" s="15"/>
      <c r="Q713" s="4"/>
    </row>
    <row r="714" spans="1:17" x14ac:dyDescent="0.25">
      <c r="A714" s="17"/>
      <c r="K714" s="15"/>
      <c r="O714" s="15"/>
      <c r="Q714" s="4"/>
    </row>
    <row r="715" spans="1:17" x14ac:dyDescent="0.25">
      <c r="A715" s="17"/>
      <c r="K715" s="15"/>
      <c r="O715" s="15"/>
      <c r="Q715" s="4"/>
    </row>
    <row r="716" spans="1:17" x14ac:dyDescent="0.25">
      <c r="A716" s="17"/>
      <c r="K716" s="15"/>
      <c r="O716" s="15"/>
      <c r="Q716" s="4"/>
    </row>
    <row r="717" spans="1:17" x14ac:dyDescent="0.25">
      <c r="A717" s="17"/>
      <c r="K717" s="15"/>
      <c r="O717" s="15"/>
      <c r="Q717" s="4"/>
    </row>
    <row r="718" spans="1:17" x14ac:dyDescent="0.25">
      <c r="A718" s="17"/>
      <c r="K718" s="15"/>
      <c r="O718" s="15"/>
      <c r="Q718" s="4"/>
    </row>
    <row r="719" spans="1:17" x14ac:dyDescent="0.25">
      <c r="A719" s="17"/>
      <c r="K719" s="15"/>
      <c r="O719" s="15"/>
      <c r="Q719" s="4"/>
    </row>
    <row r="720" spans="1:17" x14ac:dyDescent="0.25">
      <c r="A720" s="17"/>
      <c r="K720" s="15"/>
      <c r="O720" s="15"/>
      <c r="Q720" s="4"/>
    </row>
    <row r="721" spans="1:17" x14ac:dyDescent="0.25">
      <c r="A721" s="17"/>
      <c r="K721" s="15"/>
      <c r="O721" s="15"/>
      <c r="Q721" s="4"/>
    </row>
    <row r="722" spans="1:17" x14ac:dyDescent="0.25">
      <c r="A722" s="17"/>
      <c r="K722" s="15"/>
      <c r="O722" s="15"/>
      <c r="Q722" s="4"/>
    </row>
    <row r="723" spans="1:17" x14ac:dyDescent="0.25">
      <c r="A723" s="17"/>
      <c r="K723" s="15"/>
      <c r="O723" s="15"/>
      <c r="Q723" s="4"/>
    </row>
    <row r="724" spans="1:17" x14ac:dyDescent="0.25">
      <c r="A724" s="17"/>
      <c r="K724" s="15"/>
      <c r="O724" s="15"/>
      <c r="Q724" s="4"/>
    </row>
    <row r="725" spans="1:17" x14ac:dyDescent="0.25">
      <c r="A725" s="17"/>
      <c r="K725" s="15"/>
      <c r="O725" s="15"/>
      <c r="Q725" s="4"/>
    </row>
    <row r="726" spans="1:17" x14ac:dyDescent="0.25">
      <c r="A726" s="17"/>
      <c r="K726" s="15"/>
      <c r="O726" s="15"/>
      <c r="Q726" s="4"/>
    </row>
    <row r="727" spans="1:17" x14ac:dyDescent="0.25">
      <c r="A727" s="17"/>
      <c r="K727" s="15"/>
      <c r="O727" s="15"/>
      <c r="Q727" s="4"/>
    </row>
    <row r="728" spans="1:17" x14ac:dyDescent="0.25">
      <c r="A728" s="17"/>
      <c r="K728" s="15"/>
      <c r="O728" s="15"/>
      <c r="Q728" s="4"/>
    </row>
    <row r="729" spans="1:17" x14ac:dyDescent="0.25">
      <c r="A729" s="17"/>
      <c r="K729" s="15"/>
      <c r="O729" s="15"/>
      <c r="Q729" s="4"/>
    </row>
    <row r="730" spans="1:17" x14ac:dyDescent="0.25">
      <c r="A730" s="17"/>
      <c r="K730" s="15"/>
      <c r="O730" s="15"/>
      <c r="Q730" s="4"/>
    </row>
    <row r="731" spans="1:17" x14ac:dyDescent="0.25">
      <c r="A731" s="17"/>
      <c r="K731" s="15"/>
      <c r="O731" s="15"/>
      <c r="Q731" s="4"/>
    </row>
    <row r="732" spans="1:17" x14ac:dyDescent="0.25">
      <c r="A732" s="17"/>
      <c r="K732" s="15"/>
      <c r="O732" s="15"/>
      <c r="Q732" s="4"/>
    </row>
    <row r="733" spans="1:17" x14ac:dyDescent="0.25">
      <c r="A733" s="17"/>
      <c r="K733" s="15"/>
      <c r="O733" s="15"/>
      <c r="Q733" s="4"/>
    </row>
    <row r="734" spans="1:17" x14ac:dyDescent="0.25">
      <c r="A734" s="17"/>
      <c r="K734" s="15"/>
      <c r="O734" s="15"/>
      <c r="Q734" s="4"/>
    </row>
    <row r="735" spans="1:17" x14ac:dyDescent="0.25">
      <c r="A735" s="17"/>
      <c r="K735" s="15"/>
      <c r="O735" s="15"/>
      <c r="Q735" s="4"/>
    </row>
    <row r="736" spans="1:17" x14ac:dyDescent="0.25">
      <c r="A736" s="17"/>
      <c r="K736" s="15"/>
      <c r="O736" s="15"/>
      <c r="Q736" s="4"/>
    </row>
    <row r="737" spans="1:17" x14ac:dyDescent="0.25">
      <c r="A737" s="17"/>
      <c r="K737" s="15"/>
      <c r="O737" s="15"/>
      <c r="Q737" s="4"/>
    </row>
    <row r="738" spans="1:17" x14ac:dyDescent="0.25">
      <c r="A738" s="17"/>
      <c r="K738" s="15"/>
      <c r="O738" s="15"/>
      <c r="Q738" s="4"/>
    </row>
    <row r="739" spans="1:17" x14ac:dyDescent="0.25">
      <c r="A739" s="17"/>
      <c r="K739" s="15"/>
      <c r="O739" s="15"/>
      <c r="Q739" s="4"/>
    </row>
    <row r="740" spans="1:17" x14ac:dyDescent="0.25">
      <c r="A740" s="17"/>
      <c r="K740" s="15"/>
      <c r="O740" s="15"/>
      <c r="Q740" s="4"/>
    </row>
    <row r="741" spans="1:17" x14ac:dyDescent="0.25">
      <c r="A741" s="17"/>
      <c r="K741" s="15"/>
      <c r="O741" s="15"/>
      <c r="Q741" s="4"/>
    </row>
    <row r="742" spans="1:17" x14ac:dyDescent="0.25">
      <c r="A742" s="17"/>
      <c r="K742" s="15"/>
      <c r="O742" s="15"/>
      <c r="Q742" s="4"/>
    </row>
    <row r="743" spans="1:17" x14ac:dyDescent="0.25">
      <c r="A743" s="17"/>
      <c r="K743" s="15"/>
      <c r="O743" s="15"/>
      <c r="Q743" s="4"/>
    </row>
    <row r="744" spans="1:17" x14ac:dyDescent="0.25">
      <c r="A744" s="17"/>
      <c r="K744" s="15"/>
      <c r="O744" s="15"/>
      <c r="Q744" s="4"/>
    </row>
    <row r="745" spans="1:17" x14ac:dyDescent="0.25">
      <c r="A745" s="17"/>
      <c r="K745" s="15"/>
      <c r="O745" s="15"/>
      <c r="Q745" s="4"/>
    </row>
    <row r="746" spans="1:17" x14ac:dyDescent="0.25">
      <c r="A746" s="17"/>
      <c r="K746" s="15"/>
      <c r="O746" s="15"/>
      <c r="Q746" s="4"/>
    </row>
    <row r="747" spans="1:17" x14ac:dyDescent="0.25">
      <c r="A747" s="17"/>
      <c r="K747" s="15"/>
      <c r="O747" s="15"/>
      <c r="Q747" s="4"/>
    </row>
    <row r="748" spans="1:17" x14ac:dyDescent="0.25">
      <c r="A748" s="17"/>
      <c r="K748" s="15"/>
      <c r="O748" s="15"/>
      <c r="Q748" s="4"/>
    </row>
    <row r="749" spans="1:17" x14ac:dyDescent="0.25">
      <c r="A749" s="17"/>
      <c r="K749" s="15"/>
      <c r="O749" s="15"/>
      <c r="Q749" s="4"/>
    </row>
    <row r="750" spans="1:17" x14ac:dyDescent="0.25">
      <c r="A750" s="17"/>
      <c r="K750" s="15"/>
      <c r="O750" s="15"/>
      <c r="Q750" s="4"/>
    </row>
    <row r="751" spans="1:17" x14ac:dyDescent="0.25">
      <c r="A751" s="17"/>
      <c r="K751" s="15"/>
      <c r="O751" s="15"/>
      <c r="Q751" s="4"/>
    </row>
    <row r="752" spans="1:17" x14ac:dyDescent="0.25">
      <c r="A752" s="17"/>
      <c r="K752" s="15"/>
      <c r="O752" s="15"/>
      <c r="Q752" s="4"/>
    </row>
    <row r="753" spans="1:17" x14ac:dyDescent="0.25">
      <c r="A753" s="17"/>
      <c r="K753" s="15"/>
      <c r="O753" s="15"/>
      <c r="Q753" s="4"/>
    </row>
    <row r="754" spans="1:17" x14ac:dyDescent="0.25">
      <c r="A754" s="17"/>
      <c r="K754" s="15"/>
      <c r="O754" s="15"/>
      <c r="Q754" s="4"/>
    </row>
    <row r="755" spans="1:17" x14ac:dyDescent="0.25">
      <c r="A755" s="17"/>
      <c r="K755" s="15"/>
      <c r="O755" s="15"/>
      <c r="Q755" s="4"/>
    </row>
    <row r="756" spans="1:17" x14ac:dyDescent="0.25">
      <c r="A756" s="17"/>
      <c r="K756" s="15"/>
      <c r="O756" s="15"/>
      <c r="Q756" s="4"/>
    </row>
    <row r="757" spans="1:17" x14ac:dyDescent="0.25">
      <c r="A757" s="17"/>
      <c r="K757" s="15"/>
      <c r="O757" s="15"/>
      <c r="Q757" s="4"/>
    </row>
    <row r="758" spans="1:17" x14ac:dyDescent="0.25">
      <c r="A758" s="17"/>
      <c r="K758" s="15"/>
      <c r="O758" s="15"/>
      <c r="Q758" s="4"/>
    </row>
    <row r="759" spans="1:17" x14ac:dyDescent="0.25">
      <c r="A759" s="17"/>
      <c r="K759" s="15"/>
      <c r="O759" s="15"/>
      <c r="Q759" s="4"/>
    </row>
    <row r="760" spans="1:17" x14ac:dyDescent="0.25">
      <c r="A760" s="17"/>
      <c r="K760" s="15"/>
      <c r="O760" s="15"/>
      <c r="Q760" s="4"/>
    </row>
    <row r="761" spans="1:17" x14ac:dyDescent="0.25">
      <c r="A761" s="17"/>
      <c r="K761" s="15"/>
      <c r="O761" s="15"/>
      <c r="Q761" s="4"/>
    </row>
    <row r="762" spans="1:17" x14ac:dyDescent="0.25">
      <c r="A762" s="17"/>
      <c r="K762" s="15"/>
      <c r="O762" s="15"/>
      <c r="Q762" s="4"/>
    </row>
    <row r="763" spans="1:17" x14ac:dyDescent="0.25">
      <c r="A763" s="17"/>
      <c r="K763" s="15"/>
      <c r="O763" s="15"/>
      <c r="Q763" s="4"/>
    </row>
    <row r="764" spans="1:17" x14ac:dyDescent="0.25">
      <c r="A764" s="17"/>
      <c r="K764" s="15"/>
      <c r="O764" s="15"/>
      <c r="Q764" s="4"/>
    </row>
    <row r="765" spans="1:17" x14ac:dyDescent="0.25">
      <c r="A765" s="17"/>
      <c r="K765" s="15"/>
      <c r="O765" s="15"/>
      <c r="Q765" s="4"/>
    </row>
    <row r="766" spans="1:17" x14ac:dyDescent="0.25">
      <c r="A766" s="17"/>
      <c r="K766" s="15"/>
      <c r="O766" s="15"/>
      <c r="Q766" s="4"/>
    </row>
    <row r="767" spans="1:17" x14ac:dyDescent="0.25">
      <c r="A767" s="17"/>
      <c r="K767" s="15"/>
      <c r="O767" s="15"/>
      <c r="Q767" s="4"/>
    </row>
    <row r="768" spans="1:17" x14ac:dyDescent="0.25">
      <c r="A768" s="17"/>
      <c r="K768" s="15"/>
      <c r="O768" s="15"/>
      <c r="Q768" s="4"/>
    </row>
    <row r="769" spans="1:17" x14ac:dyDescent="0.25">
      <c r="A769" s="17"/>
      <c r="K769" s="15"/>
      <c r="O769" s="15"/>
      <c r="Q769" s="4"/>
    </row>
    <row r="770" spans="1:17" x14ac:dyDescent="0.25">
      <c r="A770" s="17"/>
      <c r="K770" s="15"/>
      <c r="O770" s="15"/>
      <c r="Q770" s="4"/>
    </row>
    <row r="771" spans="1:17" x14ac:dyDescent="0.25">
      <c r="A771" s="17"/>
      <c r="K771" s="15"/>
      <c r="O771" s="15"/>
      <c r="Q771" s="4"/>
    </row>
    <row r="772" spans="1:17" x14ac:dyDescent="0.25">
      <c r="A772" s="17"/>
      <c r="K772" s="15"/>
      <c r="O772" s="15"/>
      <c r="Q772" s="4"/>
    </row>
    <row r="773" spans="1:17" x14ac:dyDescent="0.25">
      <c r="A773" s="17"/>
      <c r="K773" s="15"/>
      <c r="O773" s="15"/>
      <c r="Q773" s="4"/>
    </row>
    <row r="774" spans="1:17" x14ac:dyDescent="0.25">
      <c r="A774" s="17"/>
      <c r="K774" s="15"/>
      <c r="O774" s="15"/>
      <c r="Q774" s="4"/>
    </row>
    <row r="775" spans="1:17" x14ac:dyDescent="0.25">
      <c r="A775" s="17"/>
      <c r="K775" s="15"/>
      <c r="O775" s="15"/>
      <c r="Q775" s="4"/>
    </row>
    <row r="776" spans="1:17" x14ac:dyDescent="0.25">
      <c r="A776" s="17"/>
      <c r="K776" s="15"/>
      <c r="O776" s="15"/>
      <c r="Q776" s="4"/>
    </row>
    <row r="777" spans="1:17" x14ac:dyDescent="0.25">
      <c r="A777" s="17"/>
      <c r="K777" s="15"/>
      <c r="O777" s="15"/>
      <c r="Q777" s="4"/>
    </row>
    <row r="778" spans="1:17" x14ac:dyDescent="0.25">
      <c r="A778" s="17"/>
      <c r="K778" s="15"/>
      <c r="O778" s="15"/>
      <c r="Q778" s="4"/>
    </row>
    <row r="779" spans="1:17" x14ac:dyDescent="0.25">
      <c r="A779" s="17"/>
      <c r="K779" s="15"/>
      <c r="O779" s="15"/>
      <c r="Q779" s="4"/>
    </row>
    <row r="780" spans="1:17" x14ac:dyDescent="0.25">
      <c r="A780" s="17"/>
      <c r="K780" s="15"/>
      <c r="O780" s="15"/>
      <c r="Q780" s="4"/>
    </row>
    <row r="781" spans="1:17" x14ac:dyDescent="0.25">
      <c r="A781" s="17"/>
      <c r="K781" s="15"/>
      <c r="O781" s="15"/>
      <c r="Q781" s="4"/>
    </row>
    <row r="782" spans="1:17" x14ac:dyDescent="0.25">
      <c r="A782" s="17"/>
      <c r="K782" s="15"/>
      <c r="O782" s="15"/>
      <c r="Q782" s="4"/>
    </row>
    <row r="783" spans="1:17" x14ac:dyDescent="0.25">
      <c r="A783" s="17"/>
      <c r="K783" s="15"/>
      <c r="O783" s="15"/>
      <c r="Q783" s="4"/>
    </row>
    <row r="784" spans="1:17" x14ac:dyDescent="0.25">
      <c r="A784" s="17"/>
      <c r="K784" s="15"/>
      <c r="O784" s="15"/>
      <c r="Q784" s="4"/>
    </row>
    <row r="785" spans="1:17" x14ac:dyDescent="0.25">
      <c r="A785" s="17"/>
      <c r="K785" s="15"/>
      <c r="O785" s="15"/>
      <c r="Q785" s="4"/>
    </row>
    <row r="786" spans="1:17" x14ac:dyDescent="0.25">
      <c r="A786" s="17"/>
      <c r="K786" s="15"/>
      <c r="O786" s="15"/>
      <c r="Q786" s="4"/>
    </row>
    <row r="787" spans="1:17" x14ac:dyDescent="0.25">
      <c r="A787" s="17"/>
      <c r="K787" s="15"/>
      <c r="O787" s="15"/>
      <c r="Q787" s="4"/>
    </row>
    <row r="788" spans="1:17" x14ac:dyDescent="0.25">
      <c r="A788" s="17"/>
      <c r="K788" s="15"/>
      <c r="O788" s="15"/>
      <c r="Q788" s="4"/>
    </row>
    <row r="789" spans="1:17" x14ac:dyDescent="0.25">
      <c r="A789" s="17"/>
      <c r="K789" s="15"/>
      <c r="O789" s="15"/>
      <c r="Q789" s="4"/>
    </row>
    <row r="790" spans="1:17" x14ac:dyDescent="0.25">
      <c r="A790" s="17"/>
      <c r="K790" s="15"/>
      <c r="O790" s="15"/>
      <c r="Q790" s="4"/>
    </row>
    <row r="791" spans="1:17" x14ac:dyDescent="0.25">
      <c r="A791" s="17"/>
      <c r="K791" s="15"/>
      <c r="O791" s="15"/>
      <c r="Q791" s="4"/>
    </row>
    <row r="792" spans="1:17" x14ac:dyDescent="0.25">
      <c r="A792" s="17"/>
      <c r="K792" s="15"/>
      <c r="O792" s="15"/>
      <c r="Q792" s="4"/>
    </row>
    <row r="793" spans="1:17" x14ac:dyDescent="0.25">
      <c r="A793" s="17"/>
      <c r="K793" s="15"/>
      <c r="O793" s="15"/>
      <c r="Q793" s="4"/>
    </row>
    <row r="794" spans="1:17" x14ac:dyDescent="0.25">
      <c r="A794" s="17"/>
      <c r="K794" s="15"/>
      <c r="O794" s="15"/>
      <c r="Q794" s="4"/>
    </row>
    <row r="795" spans="1:17" x14ac:dyDescent="0.25">
      <c r="A795" s="17"/>
      <c r="K795" s="15"/>
      <c r="O795" s="15"/>
      <c r="Q795" s="4"/>
    </row>
    <row r="796" spans="1:17" x14ac:dyDescent="0.25">
      <c r="A796" s="17"/>
      <c r="K796" s="15"/>
      <c r="O796" s="15"/>
      <c r="Q796" s="4"/>
    </row>
    <row r="797" spans="1:17" x14ac:dyDescent="0.25">
      <c r="A797" s="17"/>
      <c r="K797" s="15"/>
      <c r="O797" s="15"/>
      <c r="Q797" s="4"/>
    </row>
    <row r="798" spans="1:17" x14ac:dyDescent="0.25">
      <c r="A798" s="17"/>
      <c r="K798" s="15"/>
      <c r="O798" s="15"/>
      <c r="Q798" s="4"/>
    </row>
    <row r="799" spans="1:17" x14ac:dyDescent="0.25">
      <c r="A799" s="17"/>
      <c r="K799" s="15"/>
      <c r="O799" s="15"/>
      <c r="Q799" s="4"/>
    </row>
    <row r="800" spans="1:17" x14ac:dyDescent="0.25">
      <c r="A800" s="17"/>
      <c r="K800" s="15"/>
      <c r="O800" s="15"/>
      <c r="Q800" s="4"/>
    </row>
    <row r="801" spans="1:17" x14ac:dyDescent="0.25">
      <c r="A801" s="17"/>
      <c r="K801" s="15"/>
      <c r="O801" s="15"/>
      <c r="Q801" s="4"/>
    </row>
    <row r="802" spans="1:17" x14ac:dyDescent="0.25">
      <c r="A802" s="17"/>
      <c r="K802" s="15"/>
      <c r="O802" s="15"/>
      <c r="Q802" s="4"/>
    </row>
    <row r="803" spans="1:17" x14ac:dyDescent="0.25">
      <c r="A803" s="17"/>
      <c r="K803" s="15"/>
      <c r="O803" s="15"/>
      <c r="Q803" s="4"/>
    </row>
    <row r="804" spans="1:17" x14ac:dyDescent="0.25">
      <c r="A804" s="17"/>
      <c r="K804" s="15"/>
      <c r="O804" s="15"/>
      <c r="Q804" s="4"/>
    </row>
    <row r="805" spans="1:17" x14ac:dyDescent="0.25">
      <c r="A805" s="17"/>
      <c r="K805" s="15"/>
      <c r="O805" s="15"/>
      <c r="Q805" s="4"/>
    </row>
    <row r="806" spans="1:17" x14ac:dyDescent="0.25">
      <c r="A806" s="17"/>
      <c r="K806" s="15"/>
      <c r="O806" s="15"/>
      <c r="Q806" s="4"/>
    </row>
    <row r="807" spans="1:17" x14ac:dyDescent="0.25">
      <c r="A807" s="17"/>
      <c r="K807" s="15"/>
      <c r="O807" s="15"/>
      <c r="Q807" s="4"/>
    </row>
    <row r="808" spans="1:17" x14ac:dyDescent="0.25">
      <c r="A808" s="17"/>
      <c r="K808" s="15"/>
      <c r="O808" s="15"/>
      <c r="Q808" s="4"/>
    </row>
    <row r="809" spans="1:17" x14ac:dyDescent="0.25">
      <c r="A809" s="17"/>
      <c r="K809" s="15"/>
      <c r="O809" s="15"/>
      <c r="Q809" s="4"/>
    </row>
    <row r="810" spans="1:17" x14ac:dyDescent="0.25">
      <c r="A810" s="17"/>
      <c r="K810" s="15"/>
      <c r="O810" s="15"/>
      <c r="Q810" s="4"/>
    </row>
    <row r="811" spans="1:17" x14ac:dyDescent="0.25">
      <c r="A811" s="17"/>
      <c r="K811" s="15"/>
      <c r="O811" s="15"/>
      <c r="Q811" s="4"/>
    </row>
    <row r="812" spans="1:17" x14ac:dyDescent="0.25">
      <c r="A812" s="17"/>
      <c r="K812" s="15"/>
      <c r="O812" s="15"/>
      <c r="Q812" s="4"/>
    </row>
    <row r="813" spans="1:17" x14ac:dyDescent="0.25">
      <c r="A813" s="17"/>
      <c r="K813" s="15"/>
      <c r="O813" s="15"/>
      <c r="Q813" s="4"/>
    </row>
    <row r="814" spans="1:17" x14ac:dyDescent="0.25">
      <c r="A814" s="17"/>
      <c r="K814" s="15"/>
      <c r="O814" s="15"/>
      <c r="Q814" s="4"/>
    </row>
    <row r="815" spans="1:17" x14ac:dyDescent="0.25">
      <c r="A815" s="17"/>
      <c r="K815" s="15"/>
      <c r="O815" s="15"/>
      <c r="Q815" s="4"/>
    </row>
    <row r="816" spans="1:17" x14ac:dyDescent="0.25">
      <c r="A816" s="17"/>
      <c r="K816" s="15"/>
      <c r="O816" s="15"/>
      <c r="Q816" s="4"/>
    </row>
    <row r="817" spans="1:17" x14ac:dyDescent="0.25">
      <c r="A817" s="17"/>
      <c r="K817" s="15"/>
      <c r="O817" s="15"/>
      <c r="Q817" s="4"/>
    </row>
    <row r="818" spans="1:17" x14ac:dyDescent="0.25">
      <c r="A818" s="17"/>
      <c r="K818" s="15"/>
      <c r="O818" s="15"/>
      <c r="Q818" s="4"/>
    </row>
    <row r="819" spans="1:17" x14ac:dyDescent="0.25">
      <c r="A819" s="17"/>
      <c r="K819" s="15"/>
      <c r="O819" s="15"/>
      <c r="Q819" s="4"/>
    </row>
    <row r="820" spans="1:17" x14ac:dyDescent="0.25">
      <c r="A820" s="17"/>
      <c r="K820" s="15"/>
      <c r="O820" s="15"/>
      <c r="Q820" s="4"/>
    </row>
    <row r="821" spans="1:17" x14ac:dyDescent="0.25">
      <c r="A821" s="17"/>
      <c r="K821" s="15"/>
      <c r="O821" s="15"/>
      <c r="Q821" s="4"/>
    </row>
    <row r="822" spans="1:17" x14ac:dyDescent="0.25">
      <c r="A822" s="17"/>
      <c r="K822" s="15"/>
      <c r="O822" s="15"/>
      <c r="Q822" s="4"/>
    </row>
    <row r="823" spans="1:17" x14ac:dyDescent="0.25">
      <c r="A823" s="17"/>
      <c r="K823" s="15"/>
      <c r="O823" s="15"/>
      <c r="Q823" s="4"/>
    </row>
    <row r="824" spans="1:17" x14ac:dyDescent="0.25">
      <c r="A824" s="17"/>
      <c r="K824" s="15"/>
      <c r="O824" s="15"/>
      <c r="Q824" s="4"/>
    </row>
    <row r="825" spans="1:17" x14ac:dyDescent="0.25">
      <c r="A825" s="17"/>
      <c r="K825" s="15"/>
      <c r="O825" s="15"/>
      <c r="Q825" s="4"/>
    </row>
    <row r="826" spans="1:17" x14ac:dyDescent="0.25">
      <c r="A826" s="17"/>
      <c r="K826" s="15"/>
      <c r="O826" s="15"/>
      <c r="Q826" s="4"/>
    </row>
    <row r="827" spans="1:17" x14ac:dyDescent="0.25">
      <c r="A827" s="17"/>
      <c r="K827" s="15"/>
      <c r="O827" s="15"/>
      <c r="Q827" s="4"/>
    </row>
    <row r="828" spans="1:17" x14ac:dyDescent="0.25">
      <c r="A828" s="17"/>
      <c r="K828" s="15"/>
      <c r="O828" s="15"/>
      <c r="Q828" s="4"/>
    </row>
    <row r="829" spans="1:17" x14ac:dyDescent="0.25">
      <c r="A829" s="17"/>
      <c r="K829" s="15"/>
      <c r="O829" s="15"/>
      <c r="Q829" s="4"/>
    </row>
    <row r="830" spans="1:17" x14ac:dyDescent="0.25">
      <c r="A830" s="17"/>
      <c r="K830" s="15"/>
      <c r="O830" s="15"/>
      <c r="Q830" s="4"/>
    </row>
    <row r="831" spans="1:17" x14ac:dyDescent="0.25">
      <c r="A831" s="17"/>
      <c r="K831" s="15"/>
      <c r="O831" s="15"/>
      <c r="Q831" s="4"/>
    </row>
    <row r="832" spans="1:17" x14ac:dyDescent="0.25">
      <c r="A832" s="17"/>
      <c r="K832" s="15"/>
      <c r="O832" s="15"/>
      <c r="Q832" s="4"/>
    </row>
    <row r="833" spans="1:17" x14ac:dyDescent="0.25">
      <c r="A833" s="17"/>
      <c r="K833" s="15"/>
      <c r="O833" s="15"/>
      <c r="Q833" s="4"/>
    </row>
    <row r="834" spans="1:17" x14ac:dyDescent="0.25">
      <c r="A834" s="17"/>
      <c r="K834" s="15"/>
      <c r="O834" s="15"/>
      <c r="Q834" s="4"/>
    </row>
    <row r="835" spans="1:17" x14ac:dyDescent="0.25">
      <c r="A835" s="17"/>
      <c r="K835" s="15"/>
      <c r="O835" s="15"/>
      <c r="Q835" s="4"/>
    </row>
    <row r="836" spans="1:17" x14ac:dyDescent="0.25">
      <c r="A836" s="17"/>
      <c r="K836" s="15"/>
      <c r="O836" s="15"/>
      <c r="Q836" s="4"/>
    </row>
    <row r="837" spans="1:17" x14ac:dyDescent="0.25">
      <c r="A837" s="17"/>
      <c r="K837" s="15"/>
      <c r="O837" s="15"/>
      <c r="Q837" s="4"/>
    </row>
    <row r="838" spans="1:17" x14ac:dyDescent="0.25">
      <c r="A838" s="17"/>
      <c r="K838" s="15"/>
      <c r="O838" s="15"/>
      <c r="Q838" s="4"/>
    </row>
    <row r="839" spans="1:17" x14ac:dyDescent="0.25">
      <c r="A839" s="17"/>
      <c r="K839" s="15"/>
      <c r="O839" s="15"/>
      <c r="Q839" s="4"/>
    </row>
    <row r="840" spans="1:17" x14ac:dyDescent="0.25">
      <c r="A840" s="17"/>
      <c r="K840" s="15"/>
      <c r="O840" s="15"/>
      <c r="Q840" s="4"/>
    </row>
    <row r="841" spans="1:17" x14ac:dyDescent="0.25">
      <c r="A841" s="17"/>
      <c r="K841" s="15"/>
      <c r="O841" s="15"/>
      <c r="Q841" s="4"/>
    </row>
    <row r="842" spans="1:17" x14ac:dyDescent="0.25">
      <c r="A842" s="17"/>
      <c r="K842" s="15"/>
      <c r="O842" s="15"/>
      <c r="Q842" s="4"/>
    </row>
    <row r="843" spans="1:17" x14ac:dyDescent="0.25">
      <c r="A843" s="17"/>
      <c r="K843" s="15"/>
      <c r="O843" s="15"/>
      <c r="Q843" s="4"/>
    </row>
    <row r="844" spans="1:17" x14ac:dyDescent="0.25">
      <c r="A844" s="17"/>
      <c r="K844" s="15"/>
      <c r="O844" s="15"/>
      <c r="Q844" s="4"/>
    </row>
    <row r="845" spans="1:17" x14ac:dyDescent="0.25">
      <c r="A845" s="17"/>
      <c r="K845" s="15"/>
      <c r="O845" s="15"/>
      <c r="Q845" s="4"/>
    </row>
    <row r="846" spans="1:17" x14ac:dyDescent="0.25">
      <c r="A846" s="17"/>
      <c r="K846" s="15"/>
      <c r="O846" s="15"/>
      <c r="Q846" s="4"/>
    </row>
    <row r="847" spans="1:17" x14ac:dyDescent="0.25">
      <c r="A847" s="17"/>
      <c r="K847" s="15"/>
      <c r="O847" s="15"/>
      <c r="Q847" s="4"/>
    </row>
    <row r="848" spans="1:17" x14ac:dyDescent="0.25">
      <c r="A848" s="17"/>
      <c r="K848" s="15"/>
      <c r="O848" s="15"/>
      <c r="Q848" s="4"/>
    </row>
    <row r="849" spans="1:17" x14ac:dyDescent="0.25">
      <c r="A849" s="17"/>
      <c r="K849" s="15"/>
      <c r="O849" s="15"/>
      <c r="Q849" s="4"/>
    </row>
    <row r="850" spans="1:17" x14ac:dyDescent="0.25">
      <c r="A850" s="17"/>
      <c r="K850" s="15"/>
      <c r="O850" s="15"/>
      <c r="Q850" s="4"/>
    </row>
    <row r="851" spans="1:17" x14ac:dyDescent="0.25">
      <c r="A851" s="17"/>
      <c r="K851" s="15"/>
      <c r="O851" s="15"/>
      <c r="Q851" s="4"/>
    </row>
    <row r="852" spans="1:17" x14ac:dyDescent="0.25">
      <c r="A852" s="17"/>
      <c r="K852" s="15"/>
      <c r="O852" s="15"/>
      <c r="Q852" s="4"/>
    </row>
    <row r="853" spans="1:17" x14ac:dyDescent="0.25">
      <c r="A853" s="17"/>
      <c r="K853" s="15"/>
      <c r="O853" s="15"/>
      <c r="Q853" s="4"/>
    </row>
    <row r="854" spans="1:17" x14ac:dyDescent="0.25">
      <c r="A854" s="17"/>
      <c r="K854" s="15"/>
      <c r="O854" s="15"/>
      <c r="Q854" s="4"/>
    </row>
    <row r="855" spans="1:17" x14ac:dyDescent="0.25">
      <c r="A855" s="17"/>
      <c r="K855" s="15"/>
      <c r="O855" s="15"/>
      <c r="Q855" s="4"/>
    </row>
    <row r="856" spans="1:17" x14ac:dyDescent="0.25">
      <c r="A856" s="17"/>
      <c r="K856" s="15"/>
      <c r="O856" s="15"/>
      <c r="Q856" s="4"/>
    </row>
    <row r="857" spans="1:17" x14ac:dyDescent="0.25">
      <c r="A857" s="17"/>
      <c r="K857" s="15"/>
      <c r="O857" s="15"/>
      <c r="Q857" s="4"/>
    </row>
    <row r="858" spans="1:17" x14ac:dyDescent="0.25">
      <c r="A858" s="17"/>
      <c r="K858" s="15"/>
      <c r="O858" s="15"/>
      <c r="Q858" s="4"/>
    </row>
    <row r="859" spans="1:17" x14ac:dyDescent="0.25">
      <c r="A859" s="17"/>
      <c r="K859" s="15"/>
      <c r="O859" s="15"/>
      <c r="Q859" s="4"/>
    </row>
    <row r="860" spans="1:17" x14ac:dyDescent="0.25">
      <c r="A860" s="17"/>
      <c r="K860" s="15"/>
      <c r="O860" s="15"/>
      <c r="Q860" s="4"/>
    </row>
    <row r="861" spans="1:17" x14ac:dyDescent="0.25">
      <c r="A861" s="17"/>
      <c r="K861" s="15"/>
      <c r="O861" s="15"/>
      <c r="Q861" s="4"/>
    </row>
    <row r="862" spans="1:17" x14ac:dyDescent="0.25">
      <c r="A862" s="17"/>
      <c r="K862" s="15"/>
      <c r="O862" s="15"/>
      <c r="Q862" s="4"/>
    </row>
    <row r="863" spans="1:17" x14ac:dyDescent="0.25">
      <c r="A863" s="17"/>
      <c r="K863" s="15"/>
      <c r="O863" s="15"/>
      <c r="Q863" s="4"/>
    </row>
    <row r="864" spans="1:17" x14ac:dyDescent="0.25">
      <c r="A864" s="17"/>
      <c r="K864" s="15"/>
      <c r="O864" s="15"/>
      <c r="Q864" s="4"/>
    </row>
    <row r="865" spans="1:17" x14ac:dyDescent="0.25">
      <c r="A865" s="17"/>
      <c r="K865" s="15"/>
      <c r="O865" s="15"/>
      <c r="Q865" s="4"/>
    </row>
    <row r="866" spans="1:17" x14ac:dyDescent="0.25">
      <c r="A866" s="17"/>
      <c r="K866" s="15"/>
      <c r="O866" s="15"/>
      <c r="Q866" s="4"/>
    </row>
    <row r="867" spans="1:17" x14ac:dyDescent="0.25">
      <c r="A867" s="17"/>
      <c r="K867" s="15"/>
      <c r="O867" s="15"/>
      <c r="Q867" s="4"/>
    </row>
    <row r="868" spans="1:17" x14ac:dyDescent="0.25">
      <c r="A868" s="17"/>
      <c r="K868" s="15"/>
      <c r="O868" s="15"/>
      <c r="Q868" s="4"/>
    </row>
    <row r="869" spans="1:17" x14ac:dyDescent="0.25">
      <c r="A869" s="17"/>
      <c r="K869" s="15"/>
      <c r="O869" s="15"/>
      <c r="Q869" s="4"/>
    </row>
    <row r="870" spans="1:17" x14ac:dyDescent="0.25">
      <c r="A870" s="17"/>
      <c r="K870" s="15"/>
      <c r="O870" s="15"/>
      <c r="Q870" s="4"/>
    </row>
    <row r="871" spans="1:17" x14ac:dyDescent="0.25">
      <c r="A871" s="17"/>
      <c r="K871" s="15"/>
      <c r="O871" s="15"/>
      <c r="Q871" s="4"/>
    </row>
    <row r="872" spans="1:17" x14ac:dyDescent="0.25">
      <c r="A872" s="17"/>
      <c r="K872" s="15"/>
      <c r="O872" s="15"/>
      <c r="Q872" s="4"/>
    </row>
    <row r="873" spans="1:17" x14ac:dyDescent="0.25">
      <c r="A873" s="17"/>
      <c r="K873" s="15"/>
      <c r="O873" s="15"/>
      <c r="Q873" s="4"/>
    </row>
    <row r="874" spans="1:17" x14ac:dyDescent="0.25">
      <c r="A874" s="17"/>
      <c r="K874" s="15"/>
      <c r="O874" s="15"/>
      <c r="Q874" s="4"/>
    </row>
    <row r="875" spans="1:17" x14ac:dyDescent="0.25">
      <c r="A875" s="17"/>
      <c r="K875" s="15"/>
      <c r="O875" s="15"/>
      <c r="Q875" s="4"/>
    </row>
    <row r="876" spans="1:17" x14ac:dyDescent="0.25">
      <c r="A876" s="17"/>
      <c r="K876" s="15"/>
      <c r="O876" s="15"/>
      <c r="Q876" s="4"/>
    </row>
    <row r="877" spans="1:17" x14ac:dyDescent="0.25">
      <c r="A877" s="17"/>
      <c r="K877" s="15"/>
      <c r="O877" s="15"/>
      <c r="Q877" s="4"/>
    </row>
    <row r="878" spans="1:17" x14ac:dyDescent="0.25">
      <c r="A878" s="17"/>
      <c r="K878" s="15"/>
      <c r="O878" s="15"/>
      <c r="Q878" s="4"/>
    </row>
    <row r="879" spans="1:17" x14ac:dyDescent="0.25">
      <c r="A879" s="17"/>
      <c r="K879" s="15"/>
      <c r="O879" s="15"/>
      <c r="Q879" s="4"/>
    </row>
    <row r="880" spans="1:17" x14ac:dyDescent="0.25">
      <c r="A880" s="17"/>
      <c r="K880" s="15"/>
      <c r="O880" s="15"/>
      <c r="Q880" s="4"/>
    </row>
    <row r="881" spans="1:17" x14ac:dyDescent="0.25">
      <c r="A881" s="17"/>
      <c r="K881" s="15"/>
      <c r="O881" s="15"/>
      <c r="Q881" s="4"/>
    </row>
    <row r="882" spans="1:17" x14ac:dyDescent="0.25">
      <c r="A882" s="17"/>
      <c r="K882" s="15"/>
      <c r="O882" s="15"/>
      <c r="Q882" s="4"/>
    </row>
    <row r="883" spans="1:17" x14ac:dyDescent="0.25">
      <c r="A883" s="17"/>
      <c r="K883" s="15"/>
      <c r="O883" s="15"/>
      <c r="Q883" s="4"/>
    </row>
    <row r="884" spans="1:17" x14ac:dyDescent="0.25">
      <c r="A884" s="17"/>
      <c r="K884" s="15"/>
      <c r="O884" s="15"/>
      <c r="Q884" s="4"/>
    </row>
    <row r="885" spans="1:17" x14ac:dyDescent="0.25">
      <c r="A885" s="17"/>
      <c r="K885" s="15"/>
      <c r="O885" s="15"/>
      <c r="Q885" s="4"/>
    </row>
    <row r="886" spans="1:17" x14ac:dyDescent="0.25">
      <c r="A886" s="17"/>
      <c r="K886" s="15"/>
      <c r="O886" s="15"/>
      <c r="Q886" s="4"/>
    </row>
    <row r="887" spans="1:17" x14ac:dyDescent="0.25">
      <c r="A887" s="17"/>
      <c r="K887" s="15"/>
      <c r="O887" s="15"/>
      <c r="Q887" s="4"/>
    </row>
    <row r="888" spans="1:17" x14ac:dyDescent="0.25">
      <c r="A888" s="17"/>
      <c r="K888" s="15"/>
      <c r="O888" s="15"/>
      <c r="Q888" s="4"/>
    </row>
    <row r="889" spans="1:17" x14ac:dyDescent="0.25">
      <c r="A889" s="17"/>
      <c r="K889" s="15"/>
      <c r="O889" s="15"/>
      <c r="Q889" s="4"/>
    </row>
    <row r="890" spans="1:17" x14ac:dyDescent="0.25">
      <c r="A890" s="17"/>
      <c r="K890" s="15"/>
      <c r="O890" s="15"/>
      <c r="Q890" s="4"/>
    </row>
    <row r="891" spans="1:17" x14ac:dyDescent="0.25">
      <c r="A891" s="17"/>
      <c r="K891" s="15"/>
      <c r="O891" s="15"/>
      <c r="Q891" s="4"/>
    </row>
    <row r="892" spans="1:17" x14ac:dyDescent="0.25">
      <c r="A892" s="17"/>
      <c r="K892" s="15"/>
      <c r="O892" s="15"/>
      <c r="Q892" s="4"/>
    </row>
    <row r="893" spans="1:17" x14ac:dyDescent="0.25">
      <c r="A893" s="17"/>
      <c r="K893" s="15"/>
      <c r="O893" s="15"/>
      <c r="Q893" s="4"/>
    </row>
    <row r="894" spans="1:17" x14ac:dyDescent="0.25">
      <c r="A894" s="17"/>
      <c r="K894" s="15"/>
      <c r="O894" s="15"/>
      <c r="Q894" s="4"/>
    </row>
    <row r="895" spans="1:17" x14ac:dyDescent="0.25">
      <c r="A895" s="17"/>
      <c r="K895" s="15"/>
      <c r="O895" s="15"/>
      <c r="Q895" s="4"/>
    </row>
    <row r="896" spans="1:17" x14ac:dyDescent="0.25">
      <c r="A896" s="17"/>
      <c r="K896" s="15"/>
      <c r="O896" s="15"/>
      <c r="Q896" s="4"/>
    </row>
    <row r="897" spans="1:17" x14ac:dyDescent="0.25">
      <c r="A897" s="17"/>
      <c r="K897" s="15"/>
      <c r="O897" s="15"/>
      <c r="Q897" s="4"/>
    </row>
    <row r="898" spans="1:17" x14ac:dyDescent="0.25">
      <c r="A898" s="17"/>
      <c r="K898" s="15"/>
      <c r="O898" s="15"/>
      <c r="Q898" s="4"/>
    </row>
    <row r="899" spans="1:17" x14ac:dyDescent="0.25">
      <c r="A899" s="17"/>
      <c r="K899" s="15"/>
      <c r="O899" s="15"/>
      <c r="Q899" s="4"/>
    </row>
    <row r="900" spans="1:17" x14ac:dyDescent="0.25">
      <c r="A900" s="17"/>
      <c r="K900" s="15"/>
      <c r="O900" s="15"/>
      <c r="Q900" s="4"/>
    </row>
    <row r="901" spans="1:17" x14ac:dyDescent="0.25">
      <c r="A901" s="17"/>
      <c r="K901" s="15"/>
      <c r="O901" s="15"/>
      <c r="Q901" s="4"/>
    </row>
    <row r="902" spans="1:17" x14ac:dyDescent="0.25">
      <c r="A902" s="17"/>
      <c r="K902" s="15"/>
      <c r="O902" s="15"/>
      <c r="Q902" s="4"/>
    </row>
    <row r="903" spans="1:17" x14ac:dyDescent="0.25">
      <c r="A903" s="17"/>
      <c r="K903" s="15"/>
      <c r="O903" s="15"/>
      <c r="Q903" s="4"/>
    </row>
    <row r="904" spans="1:17" x14ac:dyDescent="0.25">
      <c r="A904" s="17"/>
      <c r="K904" s="15"/>
      <c r="O904" s="15"/>
      <c r="Q904" s="4"/>
    </row>
    <row r="905" spans="1:17" x14ac:dyDescent="0.25">
      <c r="A905" s="17"/>
      <c r="K905" s="15"/>
      <c r="O905" s="15"/>
      <c r="Q905" s="4"/>
    </row>
    <row r="906" spans="1:17" x14ac:dyDescent="0.25">
      <c r="A906" s="17"/>
      <c r="K906" s="15"/>
      <c r="O906" s="15"/>
      <c r="Q906" s="4"/>
    </row>
    <row r="907" spans="1:17" x14ac:dyDescent="0.25">
      <c r="A907" s="17"/>
      <c r="K907" s="15"/>
      <c r="O907" s="15"/>
      <c r="Q907" s="4"/>
    </row>
    <row r="908" spans="1:17" x14ac:dyDescent="0.25">
      <c r="A908" s="17"/>
      <c r="K908" s="15"/>
      <c r="O908" s="15"/>
      <c r="Q908" s="4"/>
    </row>
    <row r="909" spans="1:17" x14ac:dyDescent="0.25">
      <c r="A909" s="17"/>
      <c r="K909" s="15"/>
      <c r="O909" s="15"/>
      <c r="Q909" s="4"/>
    </row>
    <row r="910" spans="1:17" x14ac:dyDescent="0.25">
      <c r="A910" s="17"/>
      <c r="K910" s="15"/>
      <c r="O910" s="15"/>
      <c r="Q910" s="4"/>
    </row>
    <row r="911" spans="1:17" x14ac:dyDescent="0.25">
      <c r="A911" s="17"/>
      <c r="K911" s="15"/>
      <c r="O911" s="15"/>
      <c r="Q911" s="4"/>
    </row>
    <row r="912" spans="1:17" x14ac:dyDescent="0.25">
      <c r="A912" s="17"/>
      <c r="K912" s="15"/>
      <c r="O912" s="15"/>
      <c r="Q912" s="4"/>
    </row>
    <row r="913" spans="1:17" x14ac:dyDescent="0.25">
      <c r="A913" s="17"/>
      <c r="K913" s="15"/>
      <c r="O913" s="15"/>
      <c r="Q913" s="4"/>
    </row>
    <row r="914" spans="1:17" x14ac:dyDescent="0.25">
      <c r="A914" s="17"/>
      <c r="K914" s="15"/>
      <c r="O914" s="15"/>
      <c r="Q914" s="4"/>
    </row>
    <row r="915" spans="1:17" x14ac:dyDescent="0.25">
      <c r="A915" s="17"/>
      <c r="K915" s="15"/>
      <c r="O915" s="15"/>
      <c r="Q915" s="4"/>
    </row>
    <row r="916" spans="1:17" x14ac:dyDescent="0.25">
      <c r="A916" s="17"/>
      <c r="K916" s="15"/>
      <c r="O916" s="15"/>
      <c r="Q916" s="4"/>
    </row>
    <row r="917" spans="1:17" x14ac:dyDescent="0.25">
      <c r="A917" s="17"/>
      <c r="K917" s="15"/>
      <c r="O917" s="15"/>
      <c r="Q917" s="4"/>
    </row>
    <row r="918" spans="1:17" x14ac:dyDescent="0.25">
      <c r="A918" s="17"/>
      <c r="K918" s="15"/>
      <c r="O918" s="15"/>
      <c r="Q918" s="4"/>
    </row>
    <row r="919" spans="1:17" x14ac:dyDescent="0.25">
      <c r="A919" s="17"/>
      <c r="K919" s="15"/>
      <c r="O919" s="15"/>
      <c r="Q919" s="4"/>
    </row>
    <row r="920" spans="1:17" x14ac:dyDescent="0.25">
      <c r="A920" s="17"/>
      <c r="K920" s="15"/>
      <c r="O920" s="15"/>
      <c r="Q920" s="4"/>
    </row>
    <row r="921" spans="1:17" x14ac:dyDescent="0.25">
      <c r="A921" s="17"/>
      <c r="K921" s="15"/>
      <c r="O921" s="15"/>
      <c r="Q921" s="4"/>
    </row>
    <row r="922" spans="1:17" x14ac:dyDescent="0.25">
      <c r="A922" s="17"/>
      <c r="K922" s="15"/>
      <c r="O922" s="15"/>
      <c r="Q922" s="4"/>
    </row>
    <row r="923" spans="1:17" x14ac:dyDescent="0.25">
      <c r="A923" s="17"/>
      <c r="K923" s="15"/>
      <c r="O923" s="15"/>
      <c r="Q923" s="4"/>
    </row>
    <row r="924" spans="1:17" x14ac:dyDescent="0.25">
      <c r="A924" s="17"/>
      <c r="K924" s="15"/>
      <c r="O924" s="15"/>
      <c r="Q924" s="4"/>
    </row>
    <row r="925" spans="1:17" x14ac:dyDescent="0.25">
      <c r="A925" s="17"/>
      <c r="K925" s="15"/>
      <c r="O925" s="15"/>
      <c r="Q925" s="4"/>
    </row>
    <row r="926" spans="1:17" x14ac:dyDescent="0.25">
      <c r="A926" s="17"/>
      <c r="K926" s="15"/>
      <c r="O926" s="15"/>
      <c r="Q926" s="4"/>
    </row>
    <row r="927" spans="1:17" x14ac:dyDescent="0.25">
      <c r="A927" s="17"/>
      <c r="K927" s="15"/>
      <c r="O927" s="15"/>
      <c r="Q927" s="4"/>
    </row>
    <row r="928" spans="1:17" x14ac:dyDescent="0.25">
      <c r="A928" s="17"/>
      <c r="K928" s="15"/>
      <c r="O928" s="15"/>
      <c r="Q928" s="4"/>
    </row>
    <row r="929" spans="1:17" x14ac:dyDescent="0.25">
      <c r="A929" s="17"/>
      <c r="K929" s="15"/>
      <c r="O929" s="15"/>
      <c r="Q929" s="4"/>
    </row>
    <row r="930" spans="1:17" x14ac:dyDescent="0.25">
      <c r="A930" s="17"/>
      <c r="K930" s="15"/>
      <c r="O930" s="15"/>
      <c r="Q930" s="4"/>
    </row>
    <row r="931" spans="1:17" x14ac:dyDescent="0.25">
      <c r="A931" s="17"/>
      <c r="K931" s="15"/>
      <c r="O931" s="15"/>
      <c r="Q931" s="4"/>
    </row>
    <row r="932" spans="1:17" x14ac:dyDescent="0.25">
      <c r="A932" s="17"/>
      <c r="K932" s="15"/>
      <c r="O932" s="15"/>
      <c r="Q932" s="4"/>
    </row>
    <row r="933" spans="1:17" x14ac:dyDescent="0.25">
      <c r="A933" s="17"/>
      <c r="K933" s="15"/>
      <c r="O933" s="15"/>
      <c r="Q933" s="4"/>
    </row>
    <row r="934" spans="1:17" x14ac:dyDescent="0.25">
      <c r="A934" s="17"/>
      <c r="K934" s="15"/>
      <c r="O934" s="15"/>
      <c r="Q934" s="4"/>
    </row>
    <row r="935" spans="1:17" x14ac:dyDescent="0.25">
      <c r="A935" s="17"/>
      <c r="K935" s="15"/>
      <c r="O935" s="15"/>
      <c r="Q935" s="4"/>
    </row>
    <row r="936" spans="1:17" x14ac:dyDescent="0.25">
      <c r="A936" s="17"/>
      <c r="K936" s="15"/>
      <c r="O936" s="15"/>
      <c r="Q936" s="4"/>
    </row>
    <row r="937" spans="1:17" x14ac:dyDescent="0.25">
      <c r="A937" s="17"/>
      <c r="K937" s="15"/>
      <c r="O937" s="15"/>
      <c r="Q937" s="4"/>
    </row>
    <row r="938" spans="1:17" x14ac:dyDescent="0.25">
      <c r="A938" s="17"/>
      <c r="K938" s="15"/>
      <c r="O938" s="15"/>
      <c r="Q938" s="4"/>
    </row>
    <row r="939" spans="1:17" x14ac:dyDescent="0.25">
      <c r="A939" s="17"/>
      <c r="K939" s="15"/>
      <c r="O939" s="15"/>
      <c r="Q939" s="4"/>
    </row>
    <row r="940" spans="1:17" x14ac:dyDescent="0.25">
      <c r="A940" s="17"/>
      <c r="K940" s="15"/>
      <c r="O940" s="15"/>
      <c r="Q940" s="4"/>
    </row>
    <row r="941" spans="1:17" x14ac:dyDescent="0.25">
      <c r="A941" s="17"/>
      <c r="K941" s="15"/>
      <c r="O941" s="15"/>
      <c r="Q941" s="4"/>
    </row>
    <row r="942" spans="1:17" x14ac:dyDescent="0.25">
      <c r="A942" s="17"/>
      <c r="K942" s="15"/>
      <c r="O942" s="15"/>
      <c r="Q942" s="4"/>
    </row>
    <row r="943" spans="1:17" x14ac:dyDescent="0.25">
      <c r="A943" s="17"/>
      <c r="K943" s="15"/>
      <c r="O943" s="15"/>
      <c r="Q943" s="4"/>
    </row>
    <row r="944" spans="1:17" x14ac:dyDescent="0.25">
      <c r="A944" s="17"/>
      <c r="K944" s="15"/>
      <c r="O944" s="15"/>
      <c r="Q944" s="4"/>
    </row>
    <row r="945" spans="1:17" x14ac:dyDescent="0.25">
      <c r="A945" s="17"/>
      <c r="K945" s="15"/>
      <c r="O945" s="15"/>
      <c r="Q945" s="4"/>
    </row>
    <row r="946" spans="1:17" x14ac:dyDescent="0.25">
      <c r="A946" s="17"/>
      <c r="K946" s="15"/>
      <c r="O946" s="15"/>
      <c r="Q946" s="4"/>
    </row>
    <row r="947" spans="1:17" x14ac:dyDescent="0.25">
      <c r="A947" s="17"/>
      <c r="K947" s="15"/>
      <c r="O947" s="15"/>
      <c r="Q947" s="4"/>
    </row>
    <row r="948" spans="1:17" x14ac:dyDescent="0.25">
      <c r="A948" s="17"/>
      <c r="K948" s="15"/>
      <c r="O948" s="15"/>
      <c r="Q948" s="4"/>
    </row>
    <row r="949" spans="1:17" x14ac:dyDescent="0.25">
      <c r="A949" s="17"/>
      <c r="K949" s="15"/>
      <c r="O949" s="15"/>
      <c r="Q949" s="4"/>
    </row>
    <row r="950" spans="1:17" x14ac:dyDescent="0.25">
      <c r="A950" s="17"/>
      <c r="K950" s="15"/>
      <c r="O950" s="15"/>
      <c r="Q950" s="4"/>
    </row>
    <row r="951" spans="1:17" x14ac:dyDescent="0.25">
      <c r="A951" s="17"/>
      <c r="K951" s="15"/>
      <c r="O951" s="15"/>
      <c r="Q951" s="4"/>
    </row>
    <row r="952" spans="1:17" x14ac:dyDescent="0.25">
      <c r="A952" s="17"/>
      <c r="K952" s="15"/>
      <c r="O952" s="15"/>
      <c r="Q952" s="4"/>
    </row>
    <row r="953" spans="1:17" x14ac:dyDescent="0.25">
      <c r="A953" s="17"/>
      <c r="K953" s="15"/>
      <c r="O953" s="15"/>
      <c r="Q953" s="4"/>
    </row>
    <row r="954" spans="1:17" x14ac:dyDescent="0.25">
      <c r="A954" s="17"/>
      <c r="K954" s="15"/>
      <c r="O954" s="15"/>
      <c r="Q954" s="4"/>
    </row>
    <row r="955" spans="1:17" x14ac:dyDescent="0.25">
      <c r="A955" s="17"/>
      <c r="K955" s="15"/>
      <c r="O955" s="15"/>
      <c r="Q955" s="4"/>
    </row>
    <row r="956" spans="1:17" x14ac:dyDescent="0.25">
      <c r="A956" s="17"/>
      <c r="K956" s="15"/>
      <c r="O956" s="15"/>
      <c r="Q956" s="4"/>
    </row>
    <row r="957" spans="1:17" x14ac:dyDescent="0.25">
      <c r="A957" s="17"/>
      <c r="K957" s="15"/>
      <c r="O957" s="15"/>
      <c r="Q957" s="4"/>
    </row>
    <row r="958" spans="1:17" x14ac:dyDescent="0.25">
      <c r="A958" s="17"/>
      <c r="K958" s="15"/>
      <c r="O958" s="15"/>
      <c r="Q958" s="4"/>
    </row>
    <row r="959" spans="1:17" x14ac:dyDescent="0.25">
      <c r="A959" s="17"/>
      <c r="K959" s="15"/>
      <c r="O959" s="15"/>
      <c r="Q959" s="4"/>
    </row>
    <row r="960" spans="1:17" x14ac:dyDescent="0.25">
      <c r="A960" s="17"/>
      <c r="K960" s="15"/>
      <c r="O960" s="15"/>
      <c r="Q960" s="4"/>
    </row>
    <row r="961" spans="1:17" x14ac:dyDescent="0.25">
      <c r="A961" s="17"/>
      <c r="K961" s="15"/>
      <c r="O961" s="15"/>
      <c r="Q961" s="4"/>
    </row>
    <row r="962" spans="1:17" x14ac:dyDescent="0.25">
      <c r="A962" s="17"/>
      <c r="K962" s="15"/>
      <c r="O962" s="15"/>
      <c r="Q962" s="4"/>
    </row>
    <row r="963" spans="1:17" x14ac:dyDescent="0.25">
      <c r="A963" s="17"/>
      <c r="K963" s="15"/>
      <c r="O963" s="15"/>
      <c r="Q963" s="4"/>
    </row>
    <row r="964" spans="1:17" x14ac:dyDescent="0.25">
      <c r="A964" s="17"/>
      <c r="K964" s="15"/>
      <c r="O964" s="15"/>
      <c r="Q964" s="4"/>
    </row>
    <row r="965" spans="1:17" x14ac:dyDescent="0.25">
      <c r="A965" s="17"/>
      <c r="K965" s="15"/>
      <c r="O965" s="15"/>
      <c r="Q965" s="4"/>
    </row>
    <row r="966" spans="1:17" x14ac:dyDescent="0.25">
      <c r="A966" s="17"/>
      <c r="K966" s="15"/>
      <c r="O966" s="15"/>
      <c r="Q966" s="4"/>
    </row>
    <row r="967" spans="1:17" x14ac:dyDescent="0.25">
      <c r="A967" s="17"/>
      <c r="K967" s="15"/>
      <c r="O967" s="15"/>
      <c r="Q967" s="4"/>
    </row>
    <row r="968" spans="1:17" x14ac:dyDescent="0.25">
      <c r="A968" s="17"/>
      <c r="K968" s="15"/>
      <c r="O968" s="15"/>
      <c r="Q968" s="4"/>
    </row>
    <row r="969" spans="1:17" x14ac:dyDescent="0.25">
      <c r="A969" s="17"/>
      <c r="K969" s="15"/>
      <c r="O969" s="15"/>
      <c r="Q969" s="4"/>
    </row>
    <row r="970" spans="1:17" x14ac:dyDescent="0.25">
      <c r="A970" s="17"/>
      <c r="K970" s="15"/>
      <c r="O970" s="15"/>
      <c r="Q970" s="4"/>
    </row>
    <row r="971" spans="1:17" x14ac:dyDescent="0.25">
      <c r="A971" s="17"/>
      <c r="K971" s="15"/>
      <c r="O971" s="15"/>
      <c r="Q971" s="4"/>
    </row>
    <row r="972" spans="1:17" x14ac:dyDescent="0.25">
      <c r="A972" s="17"/>
      <c r="K972" s="15"/>
      <c r="O972" s="15"/>
      <c r="Q972" s="4"/>
    </row>
    <row r="973" spans="1:17" x14ac:dyDescent="0.25">
      <c r="A973" s="17"/>
      <c r="K973" s="15"/>
      <c r="O973" s="15"/>
      <c r="Q973" s="4"/>
    </row>
    <row r="974" spans="1:17" x14ac:dyDescent="0.25">
      <c r="A974" s="17"/>
      <c r="K974" s="15"/>
      <c r="O974" s="15"/>
      <c r="Q974" s="4"/>
    </row>
    <row r="975" spans="1:17" x14ac:dyDescent="0.25">
      <c r="A975" s="17"/>
      <c r="K975" s="15"/>
      <c r="O975" s="15"/>
      <c r="Q975" s="4"/>
    </row>
    <row r="976" spans="1:17" x14ac:dyDescent="0.25">
      <c r="A976" s="17"/>
      <c r="K976" s="15"/>
      <c r="O976" s="15"/>
      <c r="Q976" s="4"/>
    </row>
    <row r="977" spans="1:17" x14ac:dyDescent="0.25">
      <c r="A977" s="17"/>
      <c r="K977" s="15"/>
      <c r="O977" s="15"/>
      <c r="Q977" s="4"/>
    </row>
    <row r="978" spans="1:17" x14ac:dyDescent="0.25">
      <c r="A978" s="17"/>
      <c r="K978" s="15"/>
      <c r="O978" s="15"/>
      <c r="Q978" s="4"/>
    </row>
    <row r="979" spans="1:17" x14ac:dyDescent="0.25">
      <c r="A979" s="17"/>
      <c r="K979" s="15"/>
      <c r="O979" s="15"/>
      <c r="Q979" s="4"/>
    </row>
    <row r="980" spans="1:17" x14ac:dyDescent="0.25">
      <c r="A980" s="17"/>
      <c r="K980" s="15"/>
      <c r="O980" s="15"/>
      <c r="Q980" s="4"/>
    </row>
    <row r="981" spans="1:17" x14ac:dyDescent="0.25">
      <c r="A981" s="17"/>
      <c r="K981" s="15"/>
      <c r="O981" s="15"/>
      <c r="Q981" s="4"/>
    </row>
    <row r="982" spans="1:17" x14ac:dyDescent="0.25">
      <c r="A982" s="17"/>
      <c r="K982" s="15"/>
      <c r="O982" s="15"/>
      <c r="Q982" s="4"/>
    </row>
    <row r="983" spans="1:17" x14ac:dyDescent="0.25">
      <c r="A983" s="17"/>
      <c r="K983" s="15"/>
      <c r="O983" s="15"/>
      <c r="Q983" s="4"/>
    </row>
    <row r="984" spans="1:17" x14ac:dyDescent="0.25">
      <c r="A984" s="17"/>
      <c r="K984" s="15"/>
      <c r="O984" s="15"/>
      <c r="Q984" s="4"/>
    </row>
    <row r="985" spans="1:17" x14ac:dyDescent="0.25">
      <c r="A985" s="17"/>
      <c r="K985" s="15"/>
      <c r="O985" s="15"/>
      <c r="Q985" s="4"/>
    </row>
    <row r="986" spans="1:17" x14ac:dyDescent="0.25">
      <c r="A986" s="17"/>
      <c r="K986" s="15"/>
      <c r="O986" s="15"/>
      <c r="Q986" s="4"/>
    </row>
    <row r="987" spans="1:17" x14ac:dyDescent="0.25">
      <c r="A987" s="17"/>
      <c r="K987" s="15"/>
      <c r="O987" s="15"/>
      <c r="Q987" s="4"/>
    </row>
    <row r="988" spans="1:17" x14ac:dyDescent="0.25">
      <c r="A988" s="17"/>
      <c r="K988" s="15"/>
      <c r="O988" s="15"/>
      <c r="Q988" s="4"/>
    </row>
    <row r="989" spans="1:17" x14ac:dyDescent="0.25">
      <c r="A989" s="17"/>
      <c r="K989" s="15"/>
      <c r="O989" s="15"/>
      <c r="Q989" s="4"/>
    </row>
    <row r="990" spans="1:17" x14ac:dyDescent="0.25">
      <c r="A990" s="17"/>
      <c r="K990" s="15"/>
      <c r="O990" s="15"/>
      <c r="Q990" s="4"/>
    </row>
    <row r="991" spans="1:17" x14ac:dyDescent="0.25">
      <c r="A991" s="17"/>
      <c r="K991" s="15"/>
      <c r="O991" s="15"/>
      <c r="Q991" s="4"/>
    </row>
    <row r="992" spans="1:17" x14ac:dyDescent="0.25">
      <c r="A992" s="17"/>
      <c r="K992" s="15"/>
      <c r="O992" s="15"/>
      <c r="Q992" s="4"/>
    </row>
    <row r="993" spans="1:17" x14ac:dyDescent="0.25">
      <c r="A993" s="17"/>
      <c r="K993" s="15"/>
      <c r="O993" s="15"/>
      <c r="Q993" s="4"/>
    </row>
    <row r="994" spans="1:17" x14ac:dyDescent="0.25">
      <c r="A994" s="17"/>
      <c r="K994" s="15"/>
      <c r="O994" s="15"/>
      <c r="Q994" s="4"/>
    </row>
    <row r="995" spans="1:17" x14ac:dyDescent="0.25">
      <c r="A995" s="17"/>
      <c r="K995" s="15"/>
      <c r="O995" s="15"/>
      <c r="Q995" s="4"/>
    </row>
    <row r="996" spans="1:17" x14ac:dyDescent="0.25">
      <c r="A996" s="17"/>
      <c r="K996" s="15"/>
      <c r="O996" s="15"/>
      <c r="Q996" s="4"/>
    </row>
    <row r="997" spans="1:17" x14ac:dyDescent="0.25">
      <c r="A997" s="17"/>
      <c r="K997" s="15"/>
      <c r="O997" s="15"/>
      <c r="Q997" s="4"/>
    </row>
    <row r="998" spans="1:17" x14ac:dyDescent="0.25">
      <c r="A998" s="17"/>
      <c r="K998" s="15"/>
      <c r="O998" s="15"/>
      <c r="Q998" s="4"/>
    </row>
    <row r="999" spans="1:17" x14ac:dyDescent="0.25">
      <c r="A999" s="17"/>
      <c r="K999" s="15"/>
      <c r="O999" s="15"/>
      <c r="Q999" s="4"/>
    </row>
    <row r="1000" spans="1:17" x14ac:dyDescent="0.25">
      <c r="A1000" s="17"/>
      <c r="K1000" s="15"/>
      <c r="O1000" s="15"/>
      <c r="Q1000" s="4"/>
    </row>
    <row r="1001" spans="1:17" x14ac:dyDescent="0.25">
      <c r="A1001" s="17"/>
      <c r="K1001" s="15"/>
      <c r="O1001" s="15"/>
      <c r="Q1001" s="4"/>
    </row>
    <row r="1002" spans="1:17" x14ac:dyDescent="0.25">
      <c r="A1002" s="17"/>
      <c r="K1002" s="15"/>
      <c r="O1002" s="15"/>
      <c r="Q1002" s="4"/>
    </row>
    <row r="1003" spans="1:17" x14ac:dyDescent="0.25">
      <c r="A1003" s="17"/>
      <c r="K1003" s="15"/>
      <c r="O1003" s="15"/>
      <c r="Q1003" s="4"/>
    </row>
    <row r="1004" spans="1:17" x14ac:dyDescent="0.25">
      <c r="A1004" s="17"/>
      <c r="K1004" s="15"/>
      <c r="O1004" s="15"/>
      <c r="Q1004" s="4"/>
    </row>
    <row r="1005" spans="1:17" x14ac:dyDescent="0.25">
      <c r="A1005" s="17"/>
      <c r="K1005" s="15"/>
      <c r="O1005" s="15"/>
      <c r="Q1005" s="4"/>
    </row>
    <row r="1006" spans="1:17" x14ac:dyDescent="0.25">
      <c r="A1006" s="17"/>
      <c r="K1006" s="15"/>
      <c r="O1006" s="15"/>
      <c r="Q1006" s="4"/>
    </row>
  </sheetData>
  <sheetProtection algorithmName="SHA-512" hashValue="QIruy1M5QMyodEtCUaL9bAvdF7nr9rr03IGs38o+j6jl3N2rJP+2IBFo0Qudu5GiKHyg6x+tUSIdB3gVgACOIA==" saltValue="kcOjVr/vDQFcuYhIIxcfkg==" spinCount="100000" sheet="1" objects="1" scenarios="1" selectLockedCells="1"/>
  <mergeCells count="13">
    <mergeCell ref="B4:N4"/>
    <mergeCell ref="B25:N25"/>
    <mergeCell ref="B6:N6"/>
    <mergeCell ref="B7:N7"/>
    <mergeCell ref="B3:N3"/>
    <mergeCell ref="I56:J56"/>
    <mergeCell ref="D55:G55"/>
    <mergeCell ref="B5:N5"/>
    <mergeCell ref="B8:N8"/>
    <mergeCell ref="B26:N26"/>
    <mergeCell ref="B12:N12"/>
    <mergeCell ref="B17:N17"/>
    <mergeCell ref="B10:C10"/>
  </mergeCells>
  <conditionalFormatting sqref="C14:N15">
    <cfRule type="containsBlanks" dxfId="0" priority="1">
      <formula>LEN(TRIM(C14))=0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Fator R Simples Nacional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</dc:creator>
  <cp:lastModifiedBy>rafa</cp:lastModifiedBy>
  <dcterms:created xsi:type="dcterms:W3CDTF">2018-01-18T17:27:59Z</dcterms:created>
  <dcterms:modified xsi:type="dcterms:W3CDTF">2019-01-25T20:51:43Z</dcterms:modified>
</cp:coreProperties>
</file>